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firstSheet="4" activeTab="9"/>
  </bookViews>
  <sheets>
    <sheet name="Anexo 14 Março" sheetId="14" r:id="rId1"/>
    <sheet name="Março" sheetId="15" r:id="rId2"/>
    <sheet name="Despesas folha pgto" sheetId="16" r:id="rId3"/>
    <sheet name="Despesas Utilidade Publica" sheetId="17" r:id="rId4"/>
    <sheet name="Despesas serviços prestados" sheetId="18" r:id="rId5"/>
    <sheet name="Outras despesas" sheetId="19" r:id="rId6"/>
    <sheet name="obras" sheetId="20" r:id="rId7"/>
    <sheet name="Material medico" sheetId="21" r:id="rId8"/>
    <sheet name="Material consumo" sheetId="22" r:id="rId9"/>
    <sheet name="Despesas bancárias" sheetId="23" r:id="rId10"/>
  </sheets>
  <definedNames>
    <definedName name="_xlnm._FilterDatabase" localSheetId="0" hidden="1">'Anexo 14 Março'!$B$37:$G$43</definedName>
    <definedName name="_xlnm._FilterDatabase" localSheetId="9" hidden="1">'Despesas bancárias'!$A$12:$H$40</definedName>
    <definedName name="_xlnm._FilterDatabase" localSheetId="2" hidden="1">'Despesas folha pgto'!$A$12:$H$40</definedName>
    <definedName name="_xlnm._FilterDatabase" localSheetId="4" hidden="1">'Despesas serviços prestados'!$A$12:$H$40</definedName>
    <definedName name="_xlnm._FilterDatabase" localSheetId="3" hidden="1">'Despesas Utilidade Publica'!$A$12:$H$40</definedName>
    <definedName name="_xlnm._FilterDatabase" localSheetId="1" hidden="1">Março!$A$12:$H$40</definedName>
    <definedName name="_xlnm._FilterDatabase" localSheetId="8" hidden="1">'Material consumo'!$A$12:$H$40</definedName>
    <definedName name="_xlnm._FilterDatabase" localSheetId="7" hidden="1">'Material medico'!$A$12:$H$40</definedName>
    <definedName name="_xlnm._FilterDatabase" localSheetId="6" hidden="1">obras!$A$12:$H$40</definedName>
    <definedName name="_xlnm._FilterDatabase" localSheetId="5" hidden="1">'Outras despesas'!$A$12:$H$40</definedName>
  </definedNames>
  <calcPr calcId="144525"/>
</workbook>
</file>

<file path=xl/calcChain.xml><?xml version="1.0" encoding="utf-8"?>
<calcChain xmlns="http://schemas.openxmlformats.org/spreadsheetml/2006/main">
  <c r="G19" i="23" l="1"/>
  <c r="G19" i="22"/>
  <c r="G19" i="21"/>
  <c r="G19" i="20"/>
  <c r="G19" i="19"/>
  <c r="G18" i="18"/>
  <c r="G17" i="17"/>
  <c r="G20" i="16"/>
  <c r="E54" i="14" l="1"/>
  <c r="E50" i="14"/>
  <c r="C50" i="14" s="1"/>
  <c r="F64" i="14"/>
  <c r="F63" i="14"/>
  <c r="C59" i="14"/>
  <c r="E49" i="14"/>
  <c r="F49" i="14" s="1"/>
  <c r="E85" i="14"/>
  <c r="D85" i="14"/>
  <c r="F84" i="14"/>
  <c r="C84" i="14"/>
  <c r="F83" i="14"/>
  <c r="F85" i="14" s="1"/>
  <c r="C83" i="14"/>
  <c r="C85" i="14" s="1"/>
  <c r="G65" i="14"/>
  <c r="D65" i="14"/>
  <c r="F62" i="14"/>
  <c r="C62" i="14"/>
  <c r="F61" i="14"/>
  <c r="C61" i="14"/>
  <c r="F60" i="14"/>
  <c r="C60" i="14"/>
  <c r="F58" i="14"/>
  <c r="C58" i="14"/>
  <c r="F57" i="14"/>
  <c r="C57" i="14"/>
  <c r="F56" i="14"/>
  <c r="C56" i="14"/>
  <c r="F53" i="14"/>
  <c r="C53" i="14"/>
  <c r="F52" i="14"/>
  <c r="C52" i="14"/>
  <c r="F51" i="14"/>
  <c r="C51" i="14"/>
  <c r="F32" i="14"/>
  <c r="F35" i="14" s="1"/>
  <c r="F38" i="14" s="1"/>
  <c r="G98" i="14" s="1"/>
  <c r="F55" i="14" l="1"/>
  <c r="C54" i="14"/>
  <c r="C55" i="14"/>
  <c r="C63" i="14"/>
  <c r="C49" i="14"/>
  <c r="F54" i="14"/>
  <c r="E65" i="14"/>
  <c r="F50" i="14"/>
  <c r="F59" i="14"/>
  <c r="C64" i="14"/>
  <c r="C65" i="14" l="1"/>
  <c r="F65" i="14"/>
  <c r="G99" i="14" s="1"/>
  <c r="G100" i="14" s="1"/>
  <c r="G102" i="14" s="1"/>
</calcChain>
</file>

<file path=xl/sharedStrings.xml><?xml version="1.0" encoding="utf-8"?>
<sst xmlns="http://schemas.openxmlformats.org/spreadsheetml/2006/main" count="433" uniqueCount="149">
  <si>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</si>
  <si>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</si>
  <si>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</si>
  <si>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</si>
  <si>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</si>
  <si>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</si>
  <si>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</si>
  <si>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</si>
  <si>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</si>
  <si>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</si>
  <si>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</si>
  <si>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</si>
  <si>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</si>
  <si>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</si>
  <si>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</si>
  <si>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</si>
  <si>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</si>
  <si>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</si>
  <si>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</si>
  <si>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</si>
  <si>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</si>
  <si>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</si>
  <si>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</si>
  <si>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</si>
  <si>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</si>
  <si>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</si>
  <si>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</si>
  <si>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</si>
  <si>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</si>
  <si>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</si>
  <si>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</si>
  <si>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</si>
  <si>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</si>
  <si>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</si>
  <si>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</si>
  <si>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</si>
  <si>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</si>
  <si>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</si>
  <si>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</si>
  <si>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</si>
  <si>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</si>
  <si>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</si>
  <si>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</si>
  <si>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</si>
  <si>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</si>
  <si>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</si>
  <si>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</si>
  <si>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</si>
  <si>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</si>
  <si>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</si>
  <si>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</si>
  <si>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</si>
  <si>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</si>
  <si>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</si>
  <si>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</si>
  <si>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</si>
  <si>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</si>
  <si>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</si>
  <si>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</si>
  <si>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</si>
  <si>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</si>
  <si>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</si>
  <si>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</si>
  <si>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</si>
  <si>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</si>
  <si>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</si>
  <si>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</si>
  <si>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</si>
  <si>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</si>
  <si>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</si>
  <si>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</si>
  <si>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</si>
  <si>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</si>
  <si>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</si>
  <si>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</si>
  <si>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</si>
  <si>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</si>
  <si>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</si>
  <si>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</si>
  <si>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</si>
  <si>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</si>
  <si>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</si>
  <si>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</si>
  <si>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</si>
  <si>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</si>
  <si>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</si>
  <si>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</si>
  <si>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</si>
  <si>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</si>
  <si>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</si>
  <si>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</si>
  <si>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</si>
  <si>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</si>
  <si>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</si>
  <si>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</si>
  <si>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</si>
  <si>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</si>
  <si>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>VILMA APARECIDA DA SILVA</t>
  </si>
  <si>
    <t>JOSÉ MARIO MORETTO</t>
  </si>
  <si>
    <t>CAIO ANDRÉ SOARES</t>
  </si>
  <si>
    <t>Holerite</t>
  </si>
  <si>
    <t>Mara Livia Freire</t>
  </si>
  <si>
    <t>Serviços Prestados</t>
  </si>
  <si>
    <t>Material de Consumo</t>
  </si>
  <si>
    <t>Gabrieli Monique Pinheiro Andreazzi</t>
  </si>
  <si>
    <t xml:space="preserve">BB 3345-6 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</si>
  <si>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</si>
  <si>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</si>
  <si>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</si>
  <si>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</si>
  <si>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</si>
  <si>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Guia IRRF</t>
  </si>
  <si>
    <t>Receita Federal</t>
  </si>
  <si>
    <t>Folha de pagamento</t>
  </si>
  <si>
    <t>Guia Pis s/Folha</t>
  </si>
  <si>
    <t>NFs 10</t>
  </si>
  <si>
    <t>Donizete Lopes Gomes</t>
  </si>
  <si>
    <t>NFs 8</t>
  </si>
  <si>
    <t>NFs 9</t>
  </si>
  <si>
    <t>NF 11104</t>
  </si>
  <si>
    <t>Magu materiais para construção</t>
  </si>
  <si>
    <t>NF 7553</t>
  </si>
  <si>
    <t>Higimais</t>
  </si>
  <si>
    <t>NFs 1077</t>
  </si>
  <si>
    <t xml:space="preserve">Inovar-Monteiro Serviços </t>
  </si>
  <si>
    <t>NFs 402</t>
  </si>
  <si>
    <t>MRB Assessoria Contabil</t>
  </si>
  <si>
    <t>NF 177</t>
  </si>
  <si>
    <t>Ivana Mara e Silva Equi.Medicos</t>
  </si>
  <si>
    <t>Material medico e hospitalar</t>
  </si>
  <si>
    <t xml:space="preserve">Guia </t>
  </si>
  <si>
    <t>FGTS</t>
  </si>
  <si>
    <t>Camila Ferri Pereira Matheys</t>
  </si>
  <si>
    <t>Guia INSS</t>
  </si>
  <si>
    <t>Fatura 28630654</t>
  </si>
  <si>
    <t>Companhia Paulista de Força e Luz-CPFL</t>
  </si>
  <si>
    <t>Fatura 291272493</t>
  </si>
  <si>
    <t>Fatura 121984203</t>
  </si>
  <si>
    <t>CLARO</t>
  </si>
  <si>
    <t>Fatura 1646111104</t>
  </si>
  <si>
    <t>VIVO 3954-2016</t>
  </si>
  <si>
    <t>Fatura 1631999409</t>
  </si>
  <si>
    <t>NF 172</t>
  </si>
  <si>
    <t>Robson Luis Gonçalves da Silva</t>
  </si>
  <si>
    <t>EXERCÍCIO: março/2023</t>
  </si>
  <si>
    <t>Utilidade Pública</t>
  </si>
  <si>
    <t>Santa Rosa de Viterbo, 10  de Abril de 2023.</t>
  </si>
  <si>
    <t>Wendel Murari Alexandre</t>
  </si>
  <si>
    <t xml:space="preserve"> Vice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</si>
</sst>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5" fillId="0" borderId="1" xfId="3" applyFont="1" applyBorder="1" applyAlignment="1">
      <alignment horizontal="center" vertical="center"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64" fontId="14" fillId="0" borderId="4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0" fontId="8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14" fontId="27" fillId="0" borderId="1" xfId="5" applyNumberFormat="1" applyFont="1" applyBorder="1" applyAlignment="1">
      <alignment horizontal="center"/>
    </xf>
    <xf numFmtId="44" fontId="24" fillId="0" borderId="1" xfId="10" applyFont="1" applyBorder="1" applyAlignment="1">
      <alignment horizontal="right"/>
    </xf>
    <xf numFmtId="0" fontId="28" fillId="0" borderId="11" xfId="8" applyFont="1" applyBorder="1" applyAlignment="1">
      <alignment horizontal="center"/>
    </xf>
    <xf numFmtId="14" fontId="28" fillId="0" borderId="1" xfId="8" applyNumberFormat="1" applyFont="1" applyBorder="1" applyAlignment="1">
      <alignment horizontal="center"/>
    </xf>
    <xf numFmtId="44" fontId="24" fillId="0" borderId="1" xfId="10" applyFont="1" applyBorder="1" applyAlignment="1">
      <alignment horizontal="center"/>
    </xf>
    <xf numFmtId="14" fontId="24" fillId="3" borderId="1" xfId="8" applyNumberFormat="1" applyFont="1" applyFill="1" applyBorder="1" applyAlignment="1">
      <alignment horizontal="center"/>
    </xf>
    <xf numFmtId="14" fontId="24" fillId="0" borderId="1" xfId="8" applyNumberFormat="1" applyFont="1" applyBorder="1" applyAlignment="1">
      <alignment horizontal="center" vertical="center"/>
    </xf>
    <xf numFmtId="44" fontId="24" fillId="3" borderId="1" xfId="10" applyFont="1" applyFill="1" applyBorder="1" applyAlignment="1"/>
    <xf numFmtId="14" fontId="24" fillId="0" borderId="1" xfId="8" applyNumberFormat="1" applyFont="1" applyBorder="1" applyAlignment="1">
      <alignment horizontal="center"/>
    </xf>
    <xf numFmtId="44" fontId="24" fillId="3" borderId="1" xfId="10" applyFont="1" applyFill="1" applyBorder="1" applyAlignment="1">
      <alignment horizontal="center"/>
    </xf>
    <xf numFmtId="14" fontId="24" fillId="3" borderId="2" xfId="8" applyNumberFormat="1" applyFont="1" applyFill="1" applyBorder="1" applyAlignment="1">
      <alignment horizontal="center"/>
    </xf>
    <xf numFmtId="0" fontId="24" fillId="0" borderId="1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8" fillId="0" borderId="0" xfId="3" applyFont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11" fillId="0" borderId="0" xfId="3" applyFont="1" applyBorder="1" applyAlignment="1">
      <alignment horizontal="left" vertical="center" wrapText="1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4" fillId="0" borderId="2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4" fillId="0" borderId="2" xfId="8" applyFont="1" applyBorder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 vertical="center"/>
    </xf>
    <xf numFmtId="0" fontId="28" fillId="0" borderId="4" xfId="8" applyFont="1" applyBorder="1" applyAlignment="1">
      <alignment horizontal="center" vertical="center"/>
    </xf>
    <xf numFmtId="0" fontId="2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 wrapText="1"/>
    </xf>
    <xf numFmtId="0" fontId="28" fillId="0" borderId="4" xfId="8" applyFont="1" applyBorder="1" applyAlignment="1">
      <alignment horizontal="center" vertical="center" wrapText="1"/>
    </xf>
    <xf numFmtId="44" fontId="32" fillId="0" borderId="1" xfId="10" applyFont="1" applyBorder="1" applyAlignment="1">
      <alignment horizontal="right"/>
    </xf>
    <xf numFmtId="44" fontId="32" fillId="3" borderId="1" xfId="10" applyFont="1" applyFill="1" applyBorder="1" applyAlignment="1"/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91" workbookViewId="0">
      <selection activeCell="J98" sqref="J98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31" customFormat="1" ht="34.5" customHeight="1" x14ac:dyDescent="0.2"/>
    <row r="2" spans="1:7" s="131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32" t="s">
        <v>0</v>
      </c>
      <c r="C5" s="132"/>
      <c r="D5" s="132"/>
      <c r="E5" s="132"/>
      <c r="F5" s="132"/>
      <c r="G5" s="132"/>
    </row>
    <row r="6" spans="1:7" ht="15" x14ac:dyDescent="0.25">
      <c r="B6" s="133" t="s">
        <v>1</v>
      </c>
      <c r="C6" s="133"/>
      <c r="D6" s="133"/>
      <c r="E6" s="133"/>
      <c r="F6" s="133"/>
      <c r="G6" s="133"/>
    </row>
    <row r="7" spans="1:7" ht="15" x14ac:dyDescent="0.25">
      <c r="B7" s="133" t="s">
        <v>2</v>
      </c>
      <c r="C7" s="133"/>
      <c r="D7" s="133"/>
      <c r="E7" s="133"/>
      <c r="F7" s="133"/>
      <c r="G7" s="133"/>
    </row>
    <row r="8" spans="1:7" ht="15" x14ac:dyDescent="0.25">
      <c r="A8" s="134"/>
      <c r="B8" s="134"/>
      <c r="C8" s="134"/>
      <c r="D8" s="134"/>
      <c r="E8" s="134"/>
      <c r="F8" s="134"/>
      <c r="G8" s="99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30" t="s">
        <v>3</v>
      </c>
      <c r="C10" s="130"/>
      <c r="D10" s="130"/>
      <c r="E10" s="130"/>
      <c r="F10" s="130"/>
      <c r="G10" s="3"/>
    </row>
    <row r="11" spans="1:7" ht="15.75" x14ac:dyDescent="0.25">
      <c r="B11" s="130" t="s">
        <v>4</v>
      </c>
      <c r="C11" s="130"/>
      <c r="D11" s="130"/>
      <c r="E11" s="130"/>
      <c r="F11" s="130"/>
      <c r="G11" s="3"/>
    </row>
    <row r="12" spans="1:7" ht="15.75" customHeight="1" x14ac:dyDescent="0.25">
      <c r="B12" s="135" t="s">
        <v>5</v>
      </c>
      <c r="C12" s="135"/>
      <c r="D12" s="135"/>
      <c r="E12" s="135"/>
      <c r="F12" s="135"/>
      <c r="G12" s="135"/>
    </row>
    <row r="13" spans="1:7" ht="15.75" customHeight="1" x14ac:dyDescent="0.25">
      <c r="B13" s="135" t="s">
        <v>6</v>
      </c>
      <c r="C13" s="135"/>
      <c r="D13" s="135"/>
      <c r="E13" s="135"/>
      <c r="F13" s="135"/>
      <c r="G13" s="135"/>
    </row>
    <row r="14" spans="1:7" ht="15.75" customHeight="1" x14ac:dyDescent="0.25">
      <c r="B14" s="135" t="s">
        <v>7</v>
      </c>
      <c r="C14" s="135"/>
      <c r="D14" s="135"/>
      <c r="E14" s="135"/>
      <c r="F14" s="135"/>
      <c r="G14" s="135"/>
    </row>
    <row r="15" spans="1:7" ht="15.75" customHeight="1" x14ac:dyDescent="0.25">
      <c r="B15" s="130" t="s">
        <v>8</v>
      </c>
      <c r="C15" s="130"/>
      <c r="D15" s="130"/>
      <c r="E15" s="130"/>
      <c r="F15" s="130"/>
      <c r="G15" s="130"/>
    </row>
    <row r="16" spans="1:7" ht="15.75" x14ac:dyDescent="0.25">
      <c r="B16" s="130" t="s">
        <v>9</v>
      </c>
      <c r="C16" s="130"/>
      <c r="D16" s="130"/>
      <c r="E16" s="130"/>
      <c r="F16" s="130"/>
      <c r="G16" s="3"/>
    </row>
    <row r="17" spans="2:7" ht="15.75" x14ac:dyDescent="0.25">
      <c r="B17" s="130" t="s">
        <v>144</v>
      </c>
      <c r="C17" s="130"/>
      <c r="D17" s="130"/>
      <c r="E17" s="130"/>
      <c r="F17" s="130"/>
      <c r="G17" s="3"/>
    </row>
    <row r="18" spans="2:7" ht="15.75" x14ac:dyDescent="0.25">
      <c r="B18" s="130" t="s">
        <v>10</v>
      </c>
      <c r="C18" s="130"/>
      <c r="D18" s="130"/>
      <c r="E18" s="130"/>
      <c r="F18" s="130"/>
      <c r="G18" s="130"/>
    </row>
    <row r="19" spans="2:7" ht="15.75" x14ac:dyDescent="0.25">
      <c r="B19" s="98"/>
      <c r="C19" s="98"/>
      <c r="D19" s="98"/>
      <c r="E19" s="98"/>
      <c r="F19" s="98"/>
      <c r="G19" s="98"/>
    </row>
    <row r="20" spans="2:7" x14ac:dyDescent="0.2">
      <c r="B20" s="138" t="s">
        <v>11</v>
      </c>
      <c r="C20" s="138"/>
      <c r="D20" s="101" t="s">
        <v>12</v>
      </c>
      <c r="E20" s="101" t="s">
        <v>13</v>
      </c>
      <c r="F20" s="138" t="s">
        <v>14</v>
      </c>
      <c r="G20" s="138"/>
    </row>
    <row r="21" spans="2:7" ht="15" customHeight="1" x14ac:dyDescent="0.2">
      <c r="B21" s="139" t="s">
        <v>107</v>
      </c>
      <c r="C21" s="139"/>
      <c r="D21" s="4"/>
      <c r="E21" s="4" t="s">
        <v>106</v>
      </c>
      <c r="F21" s="140">
        <v>150000</v>
      </c>
      <c r="G21" s="140"/>
    </row>
    <row r="22" spans="2:7" ht="15.75" customHeight="1" x14ac:dyDescent="0.25">
      <c r="B22" s="141" t="s">
        <v>15</v>
      </c>
      <c r="C22" s="141"/>
      <c r="D22" s="5"/>
      <c r="E22" s="5"/>
      <c r="F22" s="142"/>
      <c r="G22" s="142"/>
    </row>
    <row r="23" spans="2:7" ht="15" x14ac:dyDescent="0.25">
      <c r="B23" s="141" t="s">
        <v>15</v>
      </c>
      <c r="C23" s="141"/>
      <c r="D23" s="5"/>
      <c r="E23" s="5"/>
      <c r="F23" s="142"/>
      <c r="G23" s="142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43" t="s">
        <v>16</v>
      </c>
      <c r="C25" s="144"/>
      <c r="D25" s="144"/>
      <c r="E25" s="144"/>
      <c r="F25" s="144"/>
      <c r="G25" s="145"/>
    </row>
    <row r="26" spans="2:7" s="9" customFormat="1" ht="33.75" x14ac:dyDescent="0.2">
      <c r="B26" s="8" t="s">
        <v>17</v>
      </c>
      <c r="C26" s="100" t="s">
        <v>18</v>
      </c>
      <c r="D26" s="8" t="s">
        <v>19</v>
      </c>
      <c r="E26" s="8" t="s">
        <v>20</v>
      </c>
      <c r="F26" s="136" t="s">
        <v>21</v>
      </c>
      <c r="G26" s="137"/>
    </row>
    <row r="27" spans="2:7" x14ac:dyDescent="0.2">
      <c r="B27" s="10">
        <v>44977</v>
      </c>
      <c r="C27" s="11"/>
      <c r="D27" s="12">
        <v>45000</v>
      </c>
      <c r="E27" s="13">
        <v>1</v>
      </c>
      <c r="F27" s="146">
        <v>2500</v>
      </c>
      <c r="G27" s="147"/>
    </row>
    <row r="28" spans="2:7" x14ac:dyDescent="0.2">
      <c r="B28" s="10"/>
      <c r="C28" s="14"/>
      <c r="D28" s="12">
        <v>45000</v>
      </c>
      <c r="E28" s="13">
        <v>2</v>
      </c>
      <c r="F28" s="146">
        <v>13500</v>
      </c>
      <c r="G28" s="147"/>
    </row>
    <row r="29" spans="2:7" x14ac:dyDescent="0.2">
      <c r="B29" s="10"/>
      <c r="C29" s="14"/>
      <c r="D29" s="12"/>
      <c r="E29" s="13"/>
      <c r="F29" s="146"/>
      <c r="G29" s="147"/>
    </row>
    <row r="30" spans="2:7" x14ac:dyDescent="0.2">
      <c r="B30" s="10"/>
      <c r="C30" s="15"/>
      <c r="D30" s="12"/>
      <c r="E30" s="13"/>
      <c r="F30" s="148"/>
      <c r="G30" s="149"/>
    </row>
    <row r="31" spans="2:7" x14ac:dyDescent="0.2">
      <c r="B31" s="150" t="s">
        <v>22</v>
      </c>
      <c r="C31" s="151"/>
      <c r="D31" s="152"/>
      <c r="E31" s="16"/>
      <c r="F31" s="148">
        <v>7440.17</v>
      </c>
      <c r="G31" s="149"/>
    </row>
    <row r="32" spans="2:7" x14ac:dyDescent="0.2">
      <c r="B32" s="150" t="s">
        <v>23</v>
      </c>
      <c r="C32" s="151"/>
      <c r="D32" s="152"/>
      <c r="E32" s="16"/>
      <c r="F32" s="146">
        <f>F27+F28+F29</f>
        <v>16000</v>
      </c>
      <c r="G32" s="149"/>
    </row>
    <row r="33" spans="2:7" x14ac:dyDescent="0.2">
      <c r="B33" s="150" t="s">
        <v>24</v>
      </c>
      <c r="C33" s="151"/>
      <c r="D33" s="152"/>
      <c r="E33" s="16"/>
      <c r="F33" s="148"/>
      <c r="G33" s="149"/>
    </row>
    <row r="34" spans="2:7" x14ac:dyDescent="0.2">
      <c r="B34" s="150" t="s">
        <v>25</v>
      </c>
      <c r="C34" s="151"/>
      <c r="D34" s="152"/>
      <c r="E34" s="16"/>
      <c r="F34" s="148"/>
      <c r="G34" s="149"/>
    </row>
    <row r="35" spans="2:7" x14ac:dyDescent="0.2">
      <c r="B35" s="150" t="s">
        <v>26</v>
      </c>
      <c r="C35" s="151"/>
      <c r="D35" s="152"/>
      <c r="E35" s="16"/>
      <c r="F35" s="148">
        <f>SUM(F31:G34)</f>
        <v>23440.17</v>
      </c>
      <c r="G35" s="149"/>
    </row>
    <row r="36" spans="2:7" x14ac:dyDescent="0.2">
      <c r="B36" s="154"/>
      <c r="C36" s="155"/>
      <c r="D36" s="156"/>
      <c r="E36" s="17"/>
      <c r="F36" s="157"/>
      <c r="G36" s="158"/>
    </row>
    <row r="37" spans="2:7" x14ac:dyDescent="0.2">
      <c r="B37" s="150" t="s">
        <v>27</v>
      </c>
      <c r="C37" s="151"/>
      <c r="D37" s="152"/>
      <c r="E37" s="16"/>
      <c r="F37" s="148"/>
      <c r="G37" s="149"/>
    </row>
    <row r="38" spans="2:7" x14ac:dyDescent="0.2">
      <c r="B38" s="159" t="s">
        <v>28</v>
      </c>
      <c r="C38" s="160"/>
      <c r="D38" s="161"/>
      <c r="E38" s="18"/>
      <c r="F38" s="162">
        <f>SUM(F35+F37)</f>
        <v>23440.17</v>
      </c>
      <c r="G38" s="163"/>
    </row>
    <row r="39" spans="2:7" x14ac:dyDescent="0.2">
      <c r="B39" s="164" t="s">
        <v>29</v>
      </c>
      <c r="C39" s="164"/>
      <c r="D39" s="164"/>
      <c r="E39" s="164"/>
      <c r="F39" s="164"/>
      <c r="G39" s="164"/>
    </row>
    <row r="40" spans="2:7" x14ac:dyDescent="0.2">
      <c r="B40" s="165" t="s">
        <v>30</v>
      </c>
      <c r="C40" s="165"/>
      <c r="D40" s="165"/>
      <c r="E40" s="165"/>
      <c r="F40" s="165"/>
      <c r="G40" s="165"/>
    </row>
    <row r="41" spans="2:7" x14ac:dyDescent="0.2">
      <c r="B41" s="165" t="s">
        <v>31</v>
      </c>
      <c r="C41" s="165"/>
      <c r="D41" s="165"/>
      <c r="E41" s="165"/>
      <c r="F41" s="165"/>
      <c r="G41" s="165"/>
    </row>
    <row r="42" spans="2:7" ht="18" customHeight="1" x14ac:dyDescent="0.2">
      <c r="B42" s="153" t="s">
        <v>108</v>
      </c>
      <c r="C42" s="153"/>
      <c r="D42" s="153"/>
      <c r="E42" s="153"/>
      <c r="F42" s="153"/>
      <c r="G42" s="153"/>
    </row>
    <row r="43" spans="2:7" ht="12" customHeight="1" x14ac:dyDescent="0.2">
      <c r="B43" s="153"/>
      <c r="C43" s="153"/>
      <c r="D43" s="153"/>
      <c r="E43" s="153"/>
      <c r="F43" s="153"/>
      <c r="G43" s="153"/>
    </row>
    <row r="44" spans="2:7" ht="18" customHeight="1" x14ac:dyDescent="0.2">
      <c r="B44" s="19"/>
      <c r="C44" s="19"/>
      <c r="D44" s="19"/>
      <c r="E44" s="19"/>
      <c r="F44" s="19"/>
      <c r="G44" s="19"/>
    </row>
    <row r="45" spans="2:7" x14ac:dyDescent="0.2">
      <c r="B45" s="103"/>
      <c r="C45" s="103"/>
      <c r="D45" s="103"/>
      <c r="E45" s="103"/>
      <c r="F45" s="103"/>
      <c r="G45" s="103"/>
    </row>
    <row r="46" spans="2:7" x14ac:dyDescent="0.2">
      <c r="B46" s="136" t="s">
        <v>32</v>
      </c>
      <c r="C46" s="167"/>
      <c r="D46" s="167"/>
      <c r="E46" s="167"/>
      <c r="F46" s="167"/>
      <c r="G46" s="137"/>
    </row>
    <row r="47" spans="2:7" x14ac:dyDescent="0.2">
      <c r="B47" s="136" t="s">
        <v>33</v>
      </c>
      <c r="C47" s="167"/>
      <c r="D47" s="167"/>
      <c r="E47" s="167"/>
      <c r="F47" s="20"/>
      <c r="G47" s="21"/>
    </row>
    <row r="48" spans="2:7" ht="96" x14ac:dyDescent="0.2">
      <c r="B48" s="22" t="s">
        <v>34</v>
      </c>
      <c r="C48" s="22" t="s">
        <v>35</v>
      </c>
      <c r="D48" s="22" t="s">
        <v>36</v>
      </c>
      <c r="E48" s="23" t="s">
        <v>37</v>
      </c>
      <c r="F48" s="23" t="s">
        <v>38</v>
      </c>
      <c r="G48" s="24" t="s">
        <v>39</v>
      </c>
    </row>
    <row r="49" spans="2:7" x14ac:dyDescent="0.2">
      <c r="B49" s="25" t="s">
        <v>40</v>
      </c>
      <c r="C49" s="26">
        <f>E49</f>
        <v>10049.59</v>
      </c>
      <c r="D49" s="27"/>
      <c r="E49" s="28">
        <f xml:space="preserve"> SUMIF(Março!F13:F34,"Folha de Pagamento",Março!G13:G34)</f>
        <v>10049.59</v>
      </c>
      <c r="F49" s="29">
        <f>E49</f>
        <v>10049.59</v>
      </c>
      <c r="G49" s="26"/>
    </row>
    <row r="50" spans="2:7" x14ac:dyDescent="0.2">
      <c r="B50" s="25" t="s">
        <v>41</v>
      </c>
      <c r="C50" s="26">
        <f t="shared" ref="C50:C64" si="0">E50</f>
        <v>5746.75</v>
      </c>
      <c r="D50" s="27"/>
      <c r="E50" s="28">
        <f xml:space="preserve"> SUMIF(Março!F14:F35,"Serviços Prestados",Março!G14:G35)</f>
        <v>5746.75</v>
      </c>
      <c r="F50" s="29">
        <f t="shared" ref="F50:F64" si="1">E50</f>
        <v>5746.75</v>
      </c>
      <c r="G50" s="26"/>
    </row>
    <row r="51" spans="2:7" x14ac:dyDescent="0.2">
      <c r="B51" s="25" t="s">
        <v>42</v>
      </c>
      <c r="C51" s="26">
        <f t="shared" si="0"/>
        <v>0</v>
      </c>
      <c r="D51" s="27"/>
      <c r="E51" s="28"/>
      <c r="F51" s="29">
        <f t="shared" si="1"/>
        <v>0</v>
      </c>
      <c r="G51" s="26"/>
    </row>
    <row r="52" spans="2:7" s="31" customFormat="1" x14ac:dyDescent="0.2">
      <c r="B52" s="30" t="s">
        <v>43</v>
      </c>
      <c r="C52" s="26">
        <f t="shared" si="0"/>
        <v>630.95000000000005</v>
      </c>
      <c r="D52" s="27"/>
      <c r="E52" s="28">
        <v>630.95000000000005</v>
      </c>
      <c r="F52" s="29">
        <f t="shared" si="1"/>
        <v>630.95000000000005</v>
      </c>
      <c r="G52" s="26"/>
    </row>
    <row r="53" spans="2:7" s="32" customFormat="1" x14ac:dyDescent="0.2">
      <c r="B53" s="25" t="s">
        <v>44</v>
      </c>
      <c r="C53" s="26">
        <f t="shared" si="0"/>
        <v>0</v>
      </c>
      <c r="D53" s="27"/>
      <c r="E53" s="28"/>
      <c r="F53" s="29">
        <f t="shared" si="1"/>
        <v>0</v>
      </c>
      <c r="G53" s="26"/>
    </row>
    <row r="54" spans="2:7" s="32" customFormat="1" x14ac:dyDescent="0.2">
      <c r="B54" s="30" t="s">
        <v>45</v>
      </c>
      <c r="C54" s="26">
        <f t="shared" si="0"/>
        <v>139.9</v>
      </c>
      <c r="D54" s="27"/>
      <c r="E54" s="28">
        <f xml:space="preserve"> SUMIF(Março!F16:F30,"Material de Consumo",Março!G16:G30)</f>
        <v>139.9</v>
      </c>
      <c r="F54" s="29">
        <f t="shared" si="1"/>
        <v>139.9</v>
      </c>
      <c r="G54" s="26"/>
    </row>
    <row r="55" spans="2:7" s="32" customFormat="1" x14ac:dyDescent="0.2">
      <c r="B55" s="25" t="s">
        <v>46</v>
      </c>
      <c r="C55" s="26">
        <f t="shared" si="0"/>
        <v>0</v>
      </c>
      <c r="D55" s="27"/>
      <c r="E55" s="28"/>
      <c r="F55" s="29">
        <f t="shared" si="1"/>
        <v>0</v>
      </c>
      <c r="G55" s="26"/>
    </row>
    <row r="56" spans="2:7" s="32" customFormat="1" x14ac:dyDescent="0.2">
      <c r="B56" s="30" t="s">
        <v>47</v>
      </c>
      <c r="C56" s="26">
        <f t="shared" si="0"/>
        <v>0</v>
      </c>
      <c r="D56" s="27"/>
      <c r="E56" s="28"/>
      <c r="F56" s="29">
        <f t="shared" si="1"/>
        <v>0</v>
      </c>
      <c r="G56" s="26"/>
    </row>
    <row r="57" spans="2:7" s="32" customFormat="1" x14ac:dyDescent="0.2">
      <c r="B57" s="25" t="s">
        <v>48</v>
      </c>
      <c r="C57" s="26">
        <f t="shared" si="0"/>
        <v>0</v>
      </c>
      <c r="D57" s="27"/>
      <c r="E57" s="28"/>
      <c r="F57" s="29">
        <f t="shared" si="1"/>
        <v>0</v>
      </c>
      <c r="G57" s="26"/>
    </row>
    <row r="58" spans="2:7" s="32" customFormat="1" x14ac:dyDescent="0.2">
      <c r="B58" s="25" t="s">
        <v>49</v>
      </c>
      <c r="C58" s="26">
        <f t="shared" si="0"/>
        <v>0</v>
      </c>
      <c r="D58" s="27"/>
      <c r="E58" s="28"/>
      <c r="F58" s="29">
        <f t="shared" si="1"/>
        <v>0</v>
      </c>
      <c r="G58" s="26"/>
    </row>
    <row r="59" spans="2:7" s="32" customFormat="1" x14ac:dyDescent="0.2">
      <c r="B59" s="25" t="s">
        <v>50</v>
      </c>
      <c r="C59" s="26">
        <f t="shared" si="0"/>
        <v>1130.83</v>
      </c>
      <c r="D59" s="27"/>
      <c r="E59" s="28">
        <v>1130.83</v>
      </c>
      <c r="F59" s="29">
        <f t="shared" si="1"/>
        <v>1130.83</v>
      </c>
      <c r="G59" s="26"/>
    </row>
    <row r="60" spans="2:7" s="32" customFormat="1" x14ac:dyDescent="0.2">
      <c r="B60" s="25" t="s">
        <v>51</v>
      </c>
      <c r="C60" s="26">
        <f t="shared" si="0"/>
        <v>0</v>
      </c>
      <c r="D60" s="27"/>
      <c r="E60" s="28"/>
      <c r="F60" s="29">
        <f t="shared" si="1"/>
        <v>0</v>
      </c>
      <c r="G60" s="26"/>
    </row>
    <row r="61" spans="2:7" s="32" customFormat="1" x14ac:dyDescent="0.2">
      <c r="B61" s="30" t="s">
        <v>52</v>
      </c>
      <c r="C61" s="26">
        <f t="shared" si="0"/>
        <v>0</v>
      </c>
      <c r="D61" s="27"/>
      <c r="E61" s="28"/>
      <c r="F61" s="29">
        <f t="shared" si="1"/>
        <v>0</v>
      </c>
      <c r="G61" s="26"/>
    </row>
    <row r="62" spans="2:7" s="32" customFormat="1" x14ac:dyDescent="0.2">
      <c r="B62" s="25" t="s">
        <v>53</v>
      </c>
      <c r="C62" s="26">
        <f t="shared" si="0"/>
        <v>44.6</v>
      </c>
      <c r="D62" s="27"/>
      <c r="E62" s="28">
        <v>44.6</v>
      </c>
      <c r="F62" s="29">
        <f t="shared" si="1"/>
        <v>44.6</v>
      </c>
      <c r="G62" s="26"/>
    </row>
    <row r="63" spans="2:7" s="32" customFormat="1" ht="24" x14ac:dyDescent="0.2">
      <c r="B63" s="30" t="s">
        <v>54</v>
      </c>
      <c r="C63" s="26">
        <f>E63</f>
        <v>219.5</v>
      </c>
      <c r="D63" s="27"/>
      <c r="E63" s="28">
        <v>219.5</v>
      </c>
      <c r="F63" s="29">
        <f>E63</f>
        <v>219.5</v>
      </c>
      <c r="G63" s="26"/>
    </row>
    <row r="64" spans="2:7" s="32" customFormat="1" x14ac:dyDescent="0.2">
      <c r="B64" s="25" t="s">
        <v>55</v>
      </c>
      <c r="C64" s="26">
        <f t="shared" si="0"/>
        <v>821.54</v>
      </c>
      <c r="D64" s="27"/>
      <c r="E64" s="28">
        <v>821.54</v>
      </c>
      <c r="F64" s="29">
        <f t="shared" si="1"/>
        <v>821.54</v>
      </c>
      <c r="G64" s="26"/>
    </row>
    <row r="65" spans="2:7" s="32" customFormat="1" x14ac:dyDescent="0.2">
      <c r="B65" s="33" t="s">
        <v>56</v>
      </c>
      <c r="C65" s="34">
        <f>SUM(C49:C64)</f>
        <v>18783.660000000003</v>
      </c>
      <c r="D65" s="34">
        <f>SUM(D49:D64)</f>
        <v>0</v>
      </c>
      <c r="E65" s="34">
        <f>SUM(E49:E64)</f>
        <v>18783.660000000003</v>
      </c>
      <c r="F65" s="34">
        <f>SUM(F49:F64)</f>
        <v>18783.660000000003</v>
      </c>
      <c r="G65" s="34">
        <f>SUM(G49:G64)</f>
        <v>0</v>
      </c>
    </row>
    <row r="66" spans="2:7" s="32" customFormat="1" x14ac:dyDescent="0.2">
      <c r="B66" s="136" t="s">
        <v>32</v>
      </c>
      <c r="C66" s="167"/>
      <c r="D66" s="167"/>
      <c r="E66" s="167"/>
      <c r="F66" s="167"/>
      <c r="G66" s="137"/>
    </row>
    <row r="67" spans="2:7" s="32" customFormat="1" x14ac:dyDescent="0.2">
      <c r="B67" s="136" t="s">
        <v>57</v>
      </c>
      <c r="C67" s="167"/>
      <c r="D67" s="167"/>
      <c r="E67" s="167"/>
      <c r="F67" s="20"/>
      <c r="G67" s="21"/>
    </row>
    <row r="68" spans="2:7" s="32" customFormat="1" ht="96" x14ac:dyDescent="0.2">
      <c r="B68" s="22" t="s">
        <v>34</v>
      </c>
      <c r="C68" s="22" t="s">
        <v>35</v>
      </c>
      <c r="D68" s="22" t="s">
        <v>36</v>
      </c>
      <c r="E68" s="23" t="s">
        <v>37</v>
      </c>
      <c r="F68" s="23" t="s">
        <v>38</v>
      </c>
      <c r="G68" s="24" t="s">
        <v>39</v>
      </c>
    </row>
    <row r="69" spans="2:7" s="32" customFormat="1" x14ac:dyDescent="0.2">
      <c r="B69" s="25" t="s">
        <v>40</v>
      </c>
      <c r="C69" s="26"/>
      <c r="D69" s="27"/>
      <c r="E69" s="35"/>
      <c r="F69" s="27"/>
      <c r="G69" s="26"/>
    </row>
    <row r="70" spans="2:7" x14ac:dyDescent="0.2">
      <c r="B70" s="25" t="s">
        <v>41</v>
      </c>
      <c r="C70" s="26"/>
      <c r="D70" s="27"/>
      <c r="E70" s="35"/>
      <c r="F70" s="27"/>
      <c r="G70" s="26"/>
    </row>
    <row r="71" spans="2:7" x14ac:dyDescent="0.2">
      <c r="B71" s="25" t="s">
        <v>42</v>
      </c>
      <c r="C71" s="26"/>
      <c r="D71" s="27"/>
      <c r="E71" s="35"/>
      <c r="F71" s="27"/>
      <c r="G71" s="26"/>
    </row>
    <row r="72" spans="2:7" x14ac:dyDescent="0.2">
      <c r="B72" s="30" t="s">
        <v>43</v>
      </c>
      <c r="C72" s="26"/>
      <c r="D72" s="27"/>
      <c r="E72" s="35"/>
      <c r="F72" s="27"/>
      <c r="G72" s="26"/>
    </row>
    <row r="73" spans="2:7" x14ac:dyDescent="0.2">
      <c r="B73" s="25" t="s">
        <v>44</v>
      </c>
      <c r="C73" s="26"/>
      <c r="D73" s="27"/>
      <c r="E73" s="35"/>
      <c r="F73" s="27"/>
      <c r="G73" s="26"/>
    </row>
    <row r="74" spans="2:7" x14ac:dyDescent="0.2">
      <c r="B74" s="30" t="s">
        <v>45</v>
      </c>
      <c r="C74" s="26"/>
      <c r="D74" s="27"/>
      <c r="E74" s="35"/>
      <c r="F74" s="27"/>
      <c r="G74" s="26"/>
    </row>
    <row r="75" spans="2:7" x14ac:dyDescent="0.2">
      <c r="B75" s="25" t="s">
        <v>46</v>
      </c>
      <c r="C75" s="26"/>
      <c r="D75" s="27"/>
      <c r="E75" s="35"/>
      <c r="F75" s="27"/>
      <c r="G75" s="26"/>
    </row>
    <row r="76" spans="2:7" x14ac:dyDescent="0.2">
      <c r="B76" s="30" t="s">
        <v>47</v>
      </c>
      <c r="C76" s="26"/>
      <c r="D76" s="27"/>
      <c r="E76" s="35"/>
      <c r="F76" s="27"/>
      <c r="G76" s="26"/>
    </row>
    <row r="77" spans="2:7" x14ac:dyDescent="0.2">
      <c r="B77" s="25" t="s">
        <v>48</v>
      </c>
      <c r="C77" s="26"/>
      <c r="D77" s="27"/>
      <c r="E77" s="35"/>
      <c r="F77" s="27"/>
      <c r="G77" s="26"/>
    </row>
    <row r="78" spans="2:7" x14ac:dyDescent="0.2">
      <c r="B78" s="25" t="s">
        <v>49</v>
      </c>
      <c r="C78" s="26"/>
      <c r="D78" s="27"/>
      <c r="E78" s="35"/>
      <c r="F78" s="27"/>
      <c r="G78" s="26"/>
    </row>
    <row r="79" spans="2:7" x14ac:dyDescent="0.2">
      <c r="B79" s="25" t="s">
        <v>50</v>
      </c>
      <c r="C79" s="26"/>
      <c r="D79" s="27"/>
      <c r="E79" s="35"/>
      <c r="F79" s="27"/>
      <c r="G79" s="26"/>
    </row>
    <row r="80" spans="2:7" ht="15" customHeight="1" x14ac:dyDescent="0.2">
      <c r="B80" s="25" t="s">
        <v>51</v>
      </c>
      <c r="C80" s="26"/>
      <c r="D80" s="27"/>
      <c r="E80" s="35"/>
      <c r="F80" s="27"/>
      <c r="G80" s="26"/>
    </row>
    <row r="81" spans="2:7" ht="15" customHeight="1" x14ac:dyDescent="0.2">
      <c r="B81" s="30" t="s">
        <v>52</v>
      </c>
      <c r="C81" s="26"/>
      <c r="D81" s="27"/>
      <c r="E81" s="35"/>
      <c r="F81" s="27"/>
      <c r="G81" s="26"/>
    </row>
    <row r="82" spans="2:7" ht="15" customHeight="1" x14ac:dyDescent="0.2">
      <c r="B82" s="25" t="s">
        <v>53</v>
      </c>
      <c r="C82" s="26"/>
      <c r="D82" s="27"/>
      <c r="E82" s="35"/>
      <c r="F82" s="27"/>
      <c r="G82" s="26"/>
    </row>
    <row r="83" spans="2:7" ht="24" x14ac:dyDescent="0.2">
      <c r="B83" s="30" t="s">
        <v>54</v>
      </c>
      <c r="C83" s="26">
        <f>E83</f>
        <v>0</v>
      </c>
      <c r="D83" s="27"/>
      <c r="E83" s="28"/>
      <c r="F83" s="27">
        <f>E83</f>
        <v>0</v>
      </c>
      <c r="G83" s="26"/>
    </row>
    <row r="84" spans="2:7" x14ac:dyDescent="0.2">
      <c r="B84" s="25" t="s">
        <v>55</v>
      </c>
      <c r="C84" s="26">
        <f>SUM(E84+G84)</f>
        <v>0</v>
      </c>
      <c r="D84" s="27"/>
      <c r="E84" s="27"/>
      <c r="F84" s="27">
        <f>SUM(D84:E84)</f>
        <v>0</v>
      </c>
      <c r="G84" s="26"/>
    </row>
    <row r="85" spans="2:7" x14ac:dyDescent="0.2">
      <c r="B85" s="33" t="s">
        <v>56</v>
      </c>
      <c r="C85" s="34">
        <f>SUM(C69:C84)</f>
        <v>0</v>
      </c>
      <c r="D85" s="34">
        <f>SUM(D69:D84)</f>
        <v>0</v>
      </c>
      <c r="E85" s="34">
        <f>SUM(E69:E84)</f>
        <v>0</v>
      </c>
      <c r="F85" s="34">
        <f>SUM(F69:F84)</f>
        <v>0</v>
      </c>
      <c r="G85" s="34"/>
    </row>
    <row r="86" spans="2:7" ht="15" x14ac:dyDescent="0.25">
      <c r="B86" s="36"/>
      <c r="C86" s="37"/>
      <c r="D86" s="38"/>
      <c r="E86" s="38"/>
      <c r="F86" s="39"/>
      <c r="G86" s="39"/>
    </row>
    <row r="87" spans="2:7" x14ac:dyDescent="0.2">
      <c r="B87" s="40" t="s">
        <v>58</v>
      </c>
      <c r="C87" s="40"/>
      <c r="D87" s="40"/>
      <c r="E87" s="40"/>
      <c r="F87" s="41"/>
      <c r="G87" s="41"/>
    </row>
    <row r="88" spans="2:7" x14ac:dyDescent="0.2">
      <c r="B88" s="42" t="s">
        <v>59</v>
      </c>
      <c r="C88" s="103"/>
      <c r="D88" s="103"/>
      <c r="E88" s="103"/>
      <c r="F88" s="103"/>
      <c r="G88" s="103"/>
    </row>
    <row r="89" spans="2:7" x14ac:dyDescent="0.2">
      <c r="B89" s="42" t="s">
        <v>60</v>
      </c>
      <c r="C89" s="103"/>
      <c r="D89" s="103"/>
      <c r="E89" s="103"/>
      <c r="F89" s="103"/>
      <c r="G89" s="103"/>
    </row>
    <row r="90" spans="2:7" x14ac:dyDescent="0.2">
      <c r="B90" s="42" t="s">
        <v>61</v>
      </c>
      <c r="C90" s="103"/>
      <c r="D90" s="103"/>
      <c r="E90" s="103"/>
      <c r="F90" s="103"/>
      <c r="G90" s="103"/>
    </row>
    <row r="91" spans="2:7" x14ac:dyDescent="0.2">
      <c r="B91" s="42" t="s">
        <v>62</v>
      </c>
      <c r="C91" s="102"/>
      <c r="D91" s="102"/>
      <c r="E91" s="102"/>
      <c r="F91" s="102"/>
      <c r="G91" s="102"/>
    </row>
    <row r="92" spans="2:7" x14ac:dyDescent="0.2">
      <c r="B92" s="42" t="s">
        <v>63</v>
      </c>
      <c r="C92" s="102"/>
      <c r="D92" s="102"/>
      <c r="E92" s="102"/>
      <c r="F92" s="102"/>
      <c r="G92" s="102"/>
    </row>
    <row r="93" spans="2:7" x14ac:dyDescent="0.2">
      <c r="B93" s="168" t="s">
        <v>64</v>
      </c>
      <c r="C93" s="168"/>
      <c r="D93" s="168"/>
      <c r="E93" s="168"/>
      <c r="F93" s="168"/>
      <c r="G93" s="168"/>
    </row>
    <row r="94" spans="2:7" x14ac:dyDescent="0.2">
      <c r="B94" s="168"/>
      <c r="C94" s="168"/>
      <c r="D94" s="168"/>
      <c r="E94" s="168"/>
      <c r="F94" s="168"/>
      <c r="G94" s="168"/>
    </row>
    <row r="95" spans="2:7" x14ac:dyDescent="0.2">
      <c r="B95" s="169" t="s">
        <v>65</v>
      </c>
      <c r="C95" s="169"/>
      <c r="D95" s="169"/>
      <c r="E95" s="169"/>
      <c r="F95" s="169"/>
      <c r="G95" s="169"/>
    </row>
    <row r="96" spans="2:7" x14ac:dyDescent="0.2">
      <c r="B96" s="103"/>
      <c r="C96" s="103"/>
      <c r="D96" s="103"/>
      <c r="E96" s="103"/>
      <c r="F96" s="103"/>
      <c r="G96" s="103"/>
    </row>
    <row r="97" spans="2:7" x14ac:dyDescent="0.2">
      <c r="B97" s="43"/>
      <c r="C97" s="44"/>
      <c r="D97" s="44" t="s">
        <v>66</v>
      </c>
      <c r="E97" s="44"/>
      <c r="F97" s="44"/>
      <c r="G97" s="45"/>
    </row>
    <row r="98" spans="2:7" x14ac:dyDescent="0.2">
      <c r="B98" s="46" t="s">
        <v>67</v>
      </c>
      <c r="C98" s="46"/>
      <c r="D98" s="46"/>
      <c r="E98" s="46"/>
      <c r="F98" s="47"/>
      <c r="G98" s="48">
        <f>SUM(F38)</f>
        <v>23440.17</v>
      </c>
    </row>
    <row r="99" spans="2:7" x14ac:dyDescent="0.2">
      <c r="B99" s="170" t="s">
        <v>68</v>
      </c>
      <c r="C99" s="171"/>
      <c r="D99" s="49"/>
      <c r="E99" s="49"/>
      <c r="F99" s="50"/>
      <c r="G99" s="51">
        <f>SUM(E85,F65)</f>
        <v>18783.660000000003</v>
      </c>
    </row>
    <row r="100" spans="2:7" x14ac:dyDescent="0.2">
      <c r="B100" s="46" t="s">
        <v>69</v>
      </c>
      <c r="C100" s="49"/>
      <c r="D100" s="49"/>
      <c r="E100" s="49"/>
      <c r="F100" s="52"/>
      <c r="G100" s="53">
        <f>SUM(G98-G99)</f>
        <v>4656.5099999999948</v>
      </c>
    </row>
    <row r="101" spans="2:7" x14ac:dyDescent="0.2">
      <c r="B101" s="170" t="s">
        <v>70</v>
      </c>
      <c r="C101" s="171"/>
      <c r="D101" s="49"/>
      <c r="E101" s="49"/>
      <c r="F101" s="52"/>
      <c r="G101" s="53">
        <v>0</v>
      </c>
    </row>
    <row r="102" spans="2:7" x14ac:dyDescent="0.2">
      <c r="B102" s="54" t="s">
        <v>71</v>
      </c>
      <c r="C102" s="55"/>
      <c r="D102" s="55"/>
      <c r="E102" s="55"/>
      <c r="F102" s="56"/>
      <c r="G102" s="57">
        <f>G100-G101</f>
        <v>4656.5099999999948</v>
      </c>
    </row>
    <row r="103" spans="2:7" x14ac:dyDescent="0.2">
      <c r="B103" s="58"/>
      <c r="C103" s="59"/>
      <c r="D103" s="59"/>
      <c r="E103" s="59"/>
      <c r="F103" s="60"/>
      <c r="G103" s="61"/>
    </row>
    <row r="104" spans="2:7" x14ac:dyDescent="0.2">
      <c r="B104" s="58"/>
      <c r="C104" s="59"/>
      <c r="D104" s="59"/>
      <c r="E104" s="59"/>
      <c r="F104" s="60"/>
      <c r="G104" s="61"/>
    </row>
    <row r="105" spans="2:7" x14ac:dyDescent="0.2">
      <c r="B105" s="58"/>
      <c r="C105" s="59"/>
      <c r="D105" s="59"/>
      <c r="E105" s="59"/>
      <c r="F105" s="60"/>
      <c r="G105" s="61"/>
    </row>
    <row r="106" spans="2:7" x14ac:dyDescent="0.2">
      <c r="B106" s="58"/>
      <c r="C106" s="59"/>
      <c r="D106" s="59"/>
      <c r="E106" s="59"/>
      <c r="F106" s="60"/>
      <c r="G106" s="61"/>
    </row>
    <row r="107" spans="2:7" x14ac:dyDescent="0.2">
      <c r="B107" s="58"/>
      <c r="C107" s="59"/>
      <c r="D107" s="59"/>
      <c r="E107" s="59"/>
      <c r="F107" s="60"/>
      <c r="G107" s="61"/>
    </row>
    <row r="108" spans="2:7" x14ac:dyDescent="0.2">
      <c r="B108" s="58"/>
      <c r="C108" s="59"/>
      <c r="D108" s="59"/>
      <c r="E108" s="59"/>
      <c r="F108" s="60"/>
      <c r="G108" s="61"/>
    </row>
    <row r="109" spans="2:7" x14ac:dyDescent="0.2">
      <c r="B109" s="58"/>
      <c r="C109" s="59"/>
      <c r="D109" s="59"/>
      <c r="E109" s="59"/>
      <c r="F109" s="60"/>
      <c r="G109" s="61"/>
    </row>
    <row r="110" spans="2:7" x14ac:dyDescent="0.2">
      <c r="B110" s="58"/>
      <c r="C110" s="59"/>
      <c r="D110" s="59"/>
      <c r="E110" s="59"/>
      <c r="F110" s="60"/>
      <c r="G110" s="61"/>
    </row>
    <row r="111" spans="2:7" x14ac:dyDescent="0.2">
      <c r="B111" s="58"/>
      <c r="C111" s="59"/>
      <c r="D111" s="59"/>
      <c r="E111" s="59"/>
      <c r="F111" s="60"/>
      <c r="G111" s="61"/>
    </row>
    <row r="112" spans="2:7" x14ac:dyDescent="0.2">
      <c r="B112" s="58"/>
      <c r="C112" s="59"/>
      <c r="D112" s="59"/>
      <c r="E112" s="59"/>
      <c r="F112" s="60"/>
      <c r="G112" s="61"/>
    </row>
    <row r="113" spans="2:7" x14ac:dyDescent="0.2">
      <c r="B113" s="58"/>
      <c r="C113" s="59"/>
      <c r="D113" s="59"/>
      <c r="E113" s="59"/>
      <c r="F113" s="60"/>
      <c r="G113" s="61"/>
    </row>
    <row r="114" spans="2:7" x14ac:dyDescent="0.2">
      <c r="B114" s="58"/>
      <c r="C114" s="59"/>
      <c r="D114" s="59"/>
      <c r="E114" s="59"/>
      <c r="F114" s="60"/>
      <c r="G114" s="61"/>
    </row>
    <row r="115" spans="2:7" x14ac:dyDescent="0.2">
      <c r="B115" s="58"/>
      <c r="C115" s="59"/>
      <c r="D115" s="59"/>
      <c r="E115" s="59"/>
      <c r="F115" s="60"/>
      <c r="G115" s="61"/>
    </row>
    <row r="116" spans="2:7" x14ac:dyDescent="0.2">
      <c r="B116" s="58"/>
      <c r="C116" s="59"/>
      <c r="D116" s="59"/>
      <c r="E116" s="59"/>
      <c r="F116" s="60"/>
      <c r="G116" s="61"/>
    </row>
    <row r="117" spans="2:7" x14ac:dyDescent="0.2">
      <c r="B117" s="58"/>
      <c r="C117" s="59"/>
      <c r="D117" s="59"/>
      <c r="E117" s="59"/>
      <c r="F117" s="60"/>
      <c r="G117" s="61"/>
    </row>
    <row r="118" spans="2:7" x14ac:dyDescent="0.2">
      <c r="B118" s="62"/>
      <c r="C118" s="63"/>
      <c r="D118" s="63"/>
      <c r="E118" s="63"/>
      <c r="F118" s="64"/>
      <c r="G118" s="65"/>
    </row>
    <row r="119" spans="2:7" x14ac:dyDescent="0.2">
      <c r="B119" s="62"/>
      <c r="C119" s="63"/>
      <c r="D119" s="63"/>
      <c r="E119" s="63"/>
      <c r="F119" s="64"/>
      <c r="G119" s="65"/>
    </row>
    <row r="120" spans="2:7" x14ac:dyDescent="0.2">
      <c r="B120" s="62"/>
      <c r="C120" s="63"/>
      <c r="D120" s="63"/>
      <c r="E120" s="63"/>
      <c r="F120" s="64"/>
      <c r="G120" s="65"/>
    </row>
    <row r="121" spans="2:7" x14ac:dyDescent="0.2">
      <c r="B121" s="62"/>
      <c r="C121" s="63"/>
      <c r="D121" s="63"/>
      <c r="E121" s="63"/>
      <c r="F121" s="64"/>
      <c r="G121" s="65"/>
    </row>
    <row r="122" spans="2:7" x14ac:dyDescent="0.2">
      <c r="B122" s="62"/>
      <c r="C122" s="63"/>
      <c r="D122" s="63"/>
      <c r="E122" s="63"/>
      <c r="F122" s="64"/>
      <c r="G122" s="65"/>
    </row>
    <row r="123" spans="2:7" x14ac:dyDescent="0.2">
      <c r="B123" s="62"/>
      <c r="C123" s="63"/>
      <c r="D123" s="63"/>
      <c r="E123" s="63"/>
      <c r="F123" s="64"/>
      <c r="G123" s="65"/>
    </row>
    <row r="124" spans="2:7" x14ac:dyDescent="0.2">
      <c r="B124" s="62"/>
      <c r="C124" s="63"/>
      <c r="D124" s="63"/>
      <c r="E124" s="63"/>
      <c r="F124" s="64"/>
      <c r="G124" s="65"/>
    </row>
    <row r="125" spans="2:7" x14ac:dyDescent="0.2">
      <c r="B125" s="62"/>
      <c r="C125" s="63"/>
      <c r="D125" s="63"/>
      <c r="E125" s="63"/>
      <c r="F125" s="64"/>
      <c r="G125" s="65"/>
    </row>
    <row r="126" spans="2:7" x14ac:dyDescent="0.2">
      <c r="B126" s="62"/>
      <c r="C126" s="63"/>
      <c r="D126" s="63"/>
      <c r="E126" s="63"/>
      <c r="F126" s="64"/>
      <c r="G126" s="65"/>
    </row>
    <row r="127" spans="2:7" x14ac:dyDescent="0.2">
      <c r="B127" s="172" t="s">
        <v>72</v>
      </c>
      <c r="C127" s="172"/>
      <c r="D127" s="172"/>
      <c r="E127" s="172"/>
      <c r="F127" s="172"/>
      <c r="G127" s="172"/>
    </row>
    <row r="128" spans="2:7" x14ac:dyDescent="0.2">
      <c r="B128" s="172" t="s">
        <v>73</v>
      </c>
      <c r="C128" s="172"/>
      <c r="D128" s="172"/>
      <c r="E128" s="172"/>
      <c r="F128" s="172"/>
      <c r="G128" s="172"/>
    </row>
    <row r="129" spans="2:7" x14ac:dyDescent="0.2">
      <c r="B129" s="66"/>
      <c r="C129" s="67"/>
      <c r="D129" s="67"/>
      <c r="E129" s="68"/>
      <c r="F129" s="69"/>
      <c r="G129" s="69"/>
    </row>
    <row r="130" spans="2:7" ht="15" x14ac:dyDescent="0.25">
      <c r="B130" s="70"/>
      <c r="C130" s="71"/>
      <c r="D130" s="72"/>
      <c r="E130" s="73"/>
      <c r="F130" s="74"/>
      <c r="G130" s="75"/>
    </row>
    <row r="131" spans="2:7" ht="14.25" x14ac:dyDescent="0.2">
      <c r="B131" s="76"/>
      <c r="C131" s="76"/>
      <c r="D131" s="76"/>
      <c r="E131" s="76"/>
      <c r="F131" s="76"/>
      <c r="G131" s="76"/>
    </row>
    <row r="132" spans="2:7" x14ac:dyDescent="0.2">
      <c r="B132" s="173" t="s">
        <v>146</v>
      </c>
      <c r="C132" s="173"/>
      <c r="D132" s="173"/>
      <c r="E132" s="173"/>
      <c r="F132" s="173"/>
      <c r="G132" s="173"/>
    </row>
    <row r="133" spans="2:7" ht="14.25" x14ac:dyDescent="0.2">
      <c r="B133" s="77"/>
      <c r="C133" s="77"/>
      <c r="D133" s="77"/>
      <c r="E133" s="77"/>
      <c r="F133" s="78"/>
      <c r="G133" s="79"/>
    </row>
    <row r="134" spans="2:7" ht="14.25" x14ac:dyDescent="0.2">
      <c r="B134" s="80"/>
      <c r="C134" s="80"/>
      <c r="D134" s="80"/>
      <c r="E134" s="80"/>
      <c r="F134" s="78"/>
      <c r="G134" s="80"/>
    </row>
    <row r="135" spans="2:7" ht="15" x14ac:dyDescent="0.25">
      <c r="B135" s="81" t="s">
        <v>74</v>
      </c>
      <c r="C135" s="81"/>
      <c r="D135" s="82" t="s">
        <v>75</v>
      </c>
      <c r="E135" s="80"/>
      <c r="F135" s="78"/>
      <c r="G135" s="80"/>
    </row>
    <row r="136" spans="2:7" ht="15" x14ac:dyDescent="0.25">
      <c r="B136" s="81"/>
      <c r="C136" s="81"/>
      <c r="D136" s="104" t="s">
        <v>147</v>
      </c>
      <c r="E136" s="80"/>
      <c r="F136" s="78"/>
      <c r="G136" s="80"/>
    </row>
    <row r="137" spans="2:7" ht="15" x14ac:dyDescent="0.25">
      <c r="B137" s="81"/>
      <c r="C137" s="81"/>
      <c r="D137" s="83" t="s">
        <v>148</v>
      </c>
      <c r="E137" s="80"/>
      <c r="F137" s="78"/>
      <c r="G137" s="80"/>
    </row>
    <row r="138" spans="2:7" ht="15" x14ac:dyDescent="0.25">
      <c r="B138" s="81"/>
      <c r="C138" s="81"/>
      <c r="D138" s="83"/>
      <c r="E138" s="80"/>
      <c r="F138" s="78"/>
      <c r="G138" s="80"/>
    </row>
    <row r="139" spans="2:7" ht="15" x14ac:dyDescent="0.25">
      <c r="B139" s="81"/>
      <c r="C139" s="81"/>
      <c r="D139" s="83"/>
      <c r="E139" s="80"/>
      <c r="F139" s="78"/>
      <c r="G139" s="80"/>
    </row>
    <row r="140" spans="2:7" ht="15" x14ac:dyDescent="0.25">
      <c r="B140" s="81"/>
      <c r="C140" s="81"/>
      <c r="D140" s="83"/>
      <c r="E140" s="80"/>
      <c r="F140" s="78"/>
      <c r="G140" s="80"/>
    </row>
    <row r="141" spans="2:7" ht="15" x14ac:dyDescent="0.25">
      <c r="B141" s="81"/>
      <c r="C141" s="81"/>
      <c r="D141" s="83"/>
      <c r="E141" s="80"/>
      <c r="F141" s="78"/>
      <c r="G141" s="80"/>
    </row>
    <row r="142" spans="2:7" ht="15" x14ac:dyDescent="0.25">
      <c r="B142" s="81"/>
      <c r="C142" s="81"/>
      <c r="D142" s="83"/>
      <c r="E142" s="80"/>
      <c r="F142" s="78"/>
      <c r="G142" s="80"/>
    </row>
    <row r="143" spans="2:7" ht="15" x14ac:dyDescent="0.25">
      <c r="B143" s="81"/>
      <c r="C143" s="81"/>
      <c r="D143" s="83"/>
      <c r="E143" s="80"/>
      <c r="F143" s="78"/>
      <c r="G143" s="80"/>
    </row>
    <row r="144" spans="2:7" ht="15" x14ac:dyDescent="0.25">
      <c r="B144" s="166" t="s">
        <v>76</v>
      </c>
      <c r="C144" s="166"/>
      <c r="D144" s="166"/>
      <c r="E144" s="166"/>
      <c r="F144" s="166"/>
      <c r="G144" s="166"/>
    </row>
    <row r="145" spans="2:7" ht="15" x14ac:dyDescent="0.25">
      <c r="B145" s="81"/>
      <c r="C145" s="81"/>
      <c r="D145" s="82"/>
      <c r="E145" s="80"/>
      <c r="F145" s="78"/>
      <c r="G145" s="80"/>
    </row>
    <row r="146" spans="2:7" ht="15" x14ac:dyDescent="0.25">
      <c r="B146" s="81"/>
      <c r="C146" s="81"/>
      <c r="D146" s="82"/>
      <c r="E146" s="80"/>
      <c r="F146" s="78"/>
      <c r="G146" s="80"/>
    </row>
    <row r="147" spans="2:7" ht="14.25" x14ac:dyDescent="0.2">
      <c r="B147" s="84" t="s">
        <v>77</v>
      </c>
      <c r="C147" s="84"/>
      <c r="D147" s="174" t="s">
        <v>78</v>
      </c>
      <c r="E147" s="174"/>
      <c r="F147" s="175" t="s">
        <v>75</v>
      </c>
      <c r="G147" s="175"/>
    </row>
    <row r="148" spans="2:7" ht="15" x14ac:dyDescent="0.25">
      <c r="B148" s="85" t="s">
        <v>97</v>
      </c>
      <c r="C148" s="85"/>
      <c r="D148" s="176" t="s">
        <v>98</v>
      </c>
      <c r="E148" s="176"/>
      <c r="F148" s="177" t="s">
        <v>99</v>
      </c>
      <c r="G148" s="177"/>
    </row>
    <row r="149" spans="2:7" ht="14.25" x14ac:dyDescent="0.2">
      <c r="B149" s="84"/>
      <c r="C149" s="84"/>
      <c r="D149" s="80"/>
      <c r="E149" s="80"/>
      <c r="F149" s="178"/>
      <c r="G149" s="178"/>
    </row>
  </sheetData>
  <mergeCells count="66"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F27:G27"/>
    <mergeCell ref="F28:G28"/>
    <mergeCell ref="F29:G29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D147:E147"/>
    <mergeCell ref="F147:G147"/>
    <mergeCell ref="D148:E148"/>
    <mergeCell ref="F148:G148"/>
    <mergeCell ref="F149:G149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17" zoomScale="120" zoomScaleNormal="120" workbookViewId="0">
      <selection activeCell="G13" sqref="G13:G39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7">
        <v>44967</v>
      </c>
      <c r="B13" s="196" t="s">
        <v>109</v>
      </c>
      <c r="C13" s="197"/>
      <c r="D13" s="198" t="s">
        <v>110</v>
      </c>
      <c r="E13" s="199"/>
      <c r="F13" s="125" t="s">
        <v>145</v>
      </c>
      <c r="G13" s="116">
        <v>349.89</v>
      </c>
    </row>
    <row r="14" spans="1:8" s="92" customFormat="1" ht="12.75" customHeight="1" x14ac:dyDescent="0.2">
      <c r="A14" s="117">
        <v>44996</v>
      </c>
      <c r="B14" s="200" t="s">
        <v>109</v>
      </c>
      <c r="C14" s="201"/>
      <c r="D14" s="202" t="s">
        <v>110</v>
      </c>
      <c r="E14" s="203"/>
      <c r="F14" s="125" t="s">
        <v>145</v>
      </c>
      <c r="G14" s="116">
        <v>333.71</v>
      </c>
    </row>
    <row r="15" spans="1:8" s="92" customFormat="1" ht="12.75" customHeight="1" x14ac:dyDescent="0.2">
      <c r="A15" s="118">
        <v>44985</v>
      </c>
      <c r="B15" s="200" t="s">
        <v>111</v>
      </c>
      <c r="C15" s="201"/>
      <c r="D15" s="202" t="s">
        <v>112</v>
      </c>
      <c r="E15" s="203"/>
      <c r="F15" s="109" t="s">
        <v>113</v>
      </c>
      <c r="G15" s="119">
        <v>58.41</v>
      </c>
    </row>
    <row r="16" spans="1:8" s="92" customFormat="1" ht="12.75" customHeight="1" x14ac:dyDescent="0.2">
      <c r="A16" s="118">
        <v>44985</v>
      </c>
      <c r="B16" s="200" t="s">
        <v>114</v>
      </c>
      <c r="C16" s="201"/>
      <c r="D16" s="202" t="s">
        <v>112</v>
      </c>
      <c r="E16" s="203"/>
      <c r="F16" s="109" t="s">
        <v>113</v>
      </c>
      <c r="G16" s="119">
        <v>50.99</v>
      </c>
    </row>
    <row r="17" spans="1:7" s="92" customFormat="1" ht="12.75" customHeight="1" x14ac:dyDescent="0.2">
      <c r="A17" s="118">
        <v>44991</v>
      </c>
      <c r="B17" s="200" t="s">
        <v>115</v>
      </c>
      <c r="C17" s="201"/>
      <c r="D17" s="202" t="s">
        <v>116</v>
      </c>
      <c r="E17" s="203"/>
      <c r="F17" s="109" t="s">
        <v>102</v>
      </c>
      <c r="G17" s="119">
        <v>240</v>
      </c>
    </row>
    <row r="18" spans="1:7" s="92" customFormat="1" ht="12.75" customHeight="1" x14ac:dyDescent="0.2">
      <c r="A18" s="118">
        <v>44932</v>
      </c>
      <c r="B18" s="200" t="s">
        <v>117</v>
      </c>
      <c r="C18" s="201"/>
      <c r="D18" s="202" t="s">
        <v>116</v>
      </c>
      <c r="E18" s="203"/>
      <c r="F18" s="125" t="s">
        <v>102</v>
      </c>
      <c r="G18" s="119">
        <v>240</v>
      </c>
    </row>
    <row r="19" spans="1:7" s="92" customFormat="1" ht="12.75" customHeight="1" x14ac:dyDescent="0.2">
      <c r="A19" s="118">
        <v>44970</v>
      </c>
      <c r="B19" s="200" t="s">
        <v>118</v>
      </c>
      <c r="C19" s="201"/>
      <c r="D19" s="202" t="s">
        <v>116</v>
      </c>
      <c r="E19" s="203"/>
      <c r="F19" s="125" t="s">
        <v>102</v>
      </c>
      <c r="G19" s="119">
        <v>240</v>
      </c>
    </row>
    <row r="20" spans="1:7" s="92" customFormat="1" ht="12.75" customHeight="1" x14ac:dyDescent="0.2">
      <c r="A20" s="115">
        <v>44988</v>
      </c>
      <c r="B20" s="200" t="s">
        <v>119</v>
      </c>
      <c r="C20" s="201"/>
      <c r="D20" s="202" t="s">
        <v>120</v>
      </c>
      <c r="E20" s="203"/>
      <c r="F20" s="111" t="s">
        <v>53</v>
      </c>
      <c r="G20" s="113">
        <v>44.6</v>
      </c>
    </row>
    <row r="21" spans="1:7" s="92" customFormat="1" ht="12.75" customHeight="1" x14ac:dyDescent="0.2">
      <c r="A21" s="115">
        <v>44987</v>
      </c>
      <c r="B21" s="200" t="s">
        <v>121</v>
      </c>
      <c r="C21" s="201"/>
      <c r="D21" s="202" t="s">
        <v>122</v>
      </c>
      <c r="E21" s="203"/>
      <c r="F21" s="114" t="s">
        <v>103</v>
      </c>
      <c r="G21" s="113">
        <v>139.9</v>
      </c>
    </row>
    <row r="22" spans="1:7" s="92" customFormat="1" ht="12.75" customHeight="1" x14ac:dyDescent="0.2">
      <c r="A22" s="115">
        <v>44985</v>
      </c>
      <c r="B22" s="200" t="s">
        <v>123</v>
      </c>
      <c r="C22" s="201"/>
      <c r="D22" s="202" t="s">
        <v>124</v>
      </c>
      <c r="E22" s="203"/>
      <c r="F22" s="125" t="s">
        <v>102</v>
      </c>
      <c r="G22" s="113">
        <v>3901.75</v>
      </c>
    </row>
    <row r="23" spans="1:7" x14ac:dyDescent="0.2">
      <c r="A23" s="120">
        <v>44991</v>
      </c>
      <c r="B23" s="200" t="s">
        <v>125</v>
      </c>
      <c r="C23" s="201"/>
      <c r="D23" s="202" t="s">
        <v>126</v>
      </c>
      <c r="E23" s="203"/>
      <c r="F23" s="125" t="s">
        <v>102</v>
      </c>
      <c r="G23" s="121">
        <v>1125</v>
      </c>
    </row>
    <row r="24" spans="1:7" x14ac:dyDescent="0.2">
      <c r="A24" s="122">
        <v>44993</v>
      </c>
      <c r="B24" s="200" t="s">
        <v>127</v>
      </c>
      <c r="C24" s="201"/>
      <c r="D24" s="202" t="s">
        <v>128</v>
      </c>
      <c r="E24" s="203"/>
      <c r="F24" s="123" t="s">
        <v>129</v>
      </c>
      <c r="G24" s="116">
        <v>90.6</v>
      </c>
    </row>
    <row r="25" spans="1:7" x14ac:dyDescent="0.2">
      <c r="A25" s="117">
        <v>44992</v>
      </c>
      <c r="B25" s="200" t="s">
        <v>130</v>
      </c>
      <c r="C25" s="201"/>
      <c r="D25" s="202" t="s">
        <v>131</v>
      </c>
      <c r="E25" s="203"/>
      <c r="F25" s="109" t="s">
        <v>113</v>
      </c>
      <c r="G25" s="116">
        <v>407.88</v>
      </c>
    </row>
    <row r="26" spans="1:7" x14ac:dyDescent="0.2">
      <c r="A26" s="118">
        <v>44992</v>
      </c>
      <c r="B26" s="200" t="s">
        <v>100</v>
      </c>
      <c r="C26" s="201"/>
      <c r="D26" s="202" t="s">
        <v>104</v>
      </c>
      <c r="E26" s="203"/>
      <c r="F26" s="114" t="s">
        <v>113</v>
      </c>
      <c r="G26" s="119">
        <v>1165.3499999999999</v>
      </c>
    </row>
    <row r="27" spans="1:7" x14ac:dyDescent="0.2">
      <c r="A27" s="117">
        <v>44992</v>
      </c>
      <c r="B27" s="200" t="s">
        <v>100</v>
      </c>
      <c r="C27" s="201"/>
      <c r="D27" s="202" t="s">
        <v>132</v>
      </c>
      <c r="E27" s="203"/>
      <c r="F27" s="123" t="s">
        <v>113</v>
      </c>
      <c r="G27" s="116">
        <v>3053.94</v>
      </c>
    </row>
    <row r="28" spans="1:7" x14ac:dyDescent="0.2">
      <c r="A28" s="115">
        <v>44992</v>
      </c>
      <c r="B28" s="200" t="s">
        <v>100</v>
      </c>
      <c r="C28" s="201"/>
      <c r="D28" s="198" t="s">
        <v>101</v>
      </c>
      <c r="E28" s="199"/>
      <c r="F28" s="111" t="s">
        <v>113</v>
      </c>
      <c r="G28" s="113">
        <v>2624.38</v>
      </c>
    </row>
    <row r="29" spans="1:7" x14ac:dyDescent="0.2">
      <c r="A29" s="115">
        <v>44985</v>
      </c>
      <c r="B29" s="200" t="s">
        <v>133</v>
      </c>
      <c r="C29" s="201"/>
      <c r="D29" s="198" t="s">
        <v>112</v>
      </c>
      <c r="E29" s="199"/>
      <c r="F29" s="111" t="s">
        <v>113</v>
      </c>
      <c r="G29" s="113">
        <v>2688.64</v>
      </c>
    </row>
    <row r="30" spans="1:7" x14ac:dyDescent="0.2">
      <c r="A30" s="115">
        <v>44952</v>
      </c>
      <c r="B30" s="200" t="s">
        <v>134</v>
      </c>
      <c r="C30" s="201"/>
      <c r="D30" s="198" t="s">
        <v>135</v>
      </c>
      <c r="E30" s="199"/>
      <c r="F30" s="125" t="s">
        <v>145</v>
      </c>
      <c r="G30" s="113">
        <v>348.29</v>
      </c>
    </row>
    <row r="31" spans="1:7" x14ac:dyDescent="0.2">
      <c r="A31" s="115">
        <v>44984</v>
      </c>
      <c r="B31" s="200" t="s">
        <v>136</v>
      </c>
      <c r="C31" s="201"/>
      <c r="D31" s="198" t="s">
        <v>135</v>
      </c>
      <c r="E31" s="199"/>
      <c r="F31" s="125" t="s">
        <v>145</v>
      </c>
      <c r="G31" s="113">
        <v>98.94</v>
      </c>
    </row>
    <row r="32" spans="1:7" x14ac:dyDescent="0.2">
      <c r="A32" s="115">
        <v>44978</v>
      </c>
      <c r="B32" s="200" t="s">
        <v>137</v>
      </c>
      <c r="C32" s="201"/>
      <c r="D32" s="198" t="s">
        <v>138</v>
      </c>
      <c r="E32" s="199"/>
      <c r="F32" s="111" t="s">
        <v>55</v>
      </c>
      <c r="G32" s="113">
        <v>91.84</v>
      </c>
    </row>
    <row r="33" spans="1:7" x14ac:dyDescent="0.2">
      <c r="A33" s="115">
        <v>44986</v>
      </c>
      <c r="B33" s="200" t="s">
        <v>139</v>
      </c>
      <c r="C33" s="201"/>
      <c r="D33" s="198" t="s">
        <v>140</v>
      </c>
      <c r="E33" s="199"/>
      <c r="F33" s="111" t="s">
        <v>55</v>
      </c>
      <c r="G33" s="113">
        <v>185.78</v>
      </c>
    </row>
    <row r="34" spans="1:7" x14ac:dyDescent="0.2">
      <c r="A34" s="117">
        <v>44958</v>
      </c>
      <c r="B34" s="196" t="s">
        <v>141</v>
      </c>
      <c r="C34" s="197"/>
      <c r="D34" s="198" t="s">
        <v>140</v>
      </c>
      <c r="E34" s="199"/>
      <c r="F34" s="109" t="s">
        <v>55</v>
      </c>
      <c r="G34" s="116">
        <v>153.91999999999999</v>
      </c>
    </row>
    <row r="35" spans="1:7" ht="11.25" customHeight="1" x14ac:dyDescent="0.2">
      <c r="A35" s="115">
        <v>44981</v>
      </c>
      <c r="B35" s="200" t="s">
        <v>142</v>
      </c>
      <c r="C35" s="201"/>
      <c r="D35" s="202" t="s">
        <v>128</v>
      </c>
      <c r="E35" s="203"/>
      <c r="F35" s="111" t="s">
        <v>129</v>
      </c>
      <c r="G35" s="113">
        <v>540.35</v>
      </c>
    </row>
    <row r="36" spans="1:7" ht="11.25" customHeight="1" x14ac:dyDescent="0.2">
      <c r="A36" s="115">
        <v>45002</v>
      </c>
      <c r="B36" s="110"/>
      <c r="C36" s="111"/>
      <c r="D36" s="206" t="s">
        <v>143</v>
      </c>
      <c r="E36" s="207"/>
      <c r="F36" s="111" t="s">
        <v>55</v>
      </c>
      <c r="G36" s="113">
        <v>130</v>
      </c>
    </row>
    <row r="37" spans="1:7" ht="11.25" customHeight="1" x14ac:dyDescent="0.2">
      <c r="A37" s="115">
        <v>45002</v>
      </c>
      <c r="B37" s="110"/>
      <c r="C37" s="111"/>
      <c r="D37" s="206" t="s">
        <v>143</v>
      </c>
      <c r="E37" s="207"/>
      <c r="F37" s="111" t="s">
        <v>55</v>
      </c>
      <c r="G37" s="113">
        <v>130</v>
      </c>
    </row>
    <row r="38" spans="1:7" ht="11.25" customHeight="1" x14ac:dyDescent="0.2">
      <c r="A38" s="115">
        <v>45015</v>
      </c>
      <c r="B38" s="110"/>
      <c r="C38" s="111"/>
      <c r="D38" s="206" t="s">
        <v>143</v>
      </c>
      <c r="E38" s="207"/>
      <c r="F38" s="111" t="s">
        <v>55</v>
      </c>
      <c r="G38" s="113">
        <v>130</v>
      </c>
    </row>
    <row r="39" spans="1:7" ht="11.25" customHeight="1" x14ac:dyDescent="0.2">
      <c r="A39" s="112">
        <v>45016</v>
      </c>
      <c r="B39" s="204" t="s">
        <v>87</v>
      </c>
      <c r="C39" s="204"/>
      <c r="D39" s="205" t="s">
        <v>105</v>
      </c>
      <c r="E39" s="205"/>
      <c r="F39" s="124" t="s">
        <v>88</v>
      </c>
      <c r="G39" s="113">
        <v>219.5</v>
      </c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6" t="s">
        <v>89</v>
      </c>
      <c r="B70" s="106"/>
      <c r="C70" s="106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5" t="s">
        <v>79</v>
      </c>
      <c r="B71" s="105"/>
      <c r="C71" s="105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5"/>
      <c r="B72" s="105"/>
      <c r="C72" s="105"/>
      <c r="D72" s="105"/>
      <c r="E72" s="105"/>
      <c r="F72" s="105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autoFilter ref="A12:H40">
    <filterColumn colId="1" showButton="0"/>
    <filterColumn colId="3" showButton="0"/>
  </autoFilter>
  <mergeCells count="62">
    <mergeCell ref="A1:G7"/>
    <mergeCell ref="A10:G10"/>
    <mergeCell ref="A11:A12"/>
    <mergeCell ref="B11:C12"/>
    <mergeCell ref="D11:E12"/>
    <mergeCell ref="F11:F12"/>
    <mergeCell ref="G11:G12"/>
    <mergeCell ref="B15:C15"/>
    <mergeCell ref="D15:E15"/>
    <mergeCell ref="B13:C13"/>
    <mergeCell ref="D13:E13"/>
    <mergeCell ref="B14:C14"/>
    <mergeCell ref="D14:E14"/>
    <mergeCell ref="B16:C16"/>
    <mergeCell ref="D16:E16"/>
    <mergeCell ref="B17:C17"/>
    <mergeCell ref="D17:E17"/>
    <mergeCell ref="B18:C18"/>
    <mergeCell ref="D18:E18"/>
    <mergeCell ref="B21:C21"/>
    <mergeCell ref="D21:E21"/>
    <mergeCell ref="B19:C19"/>
    <mergeCell ref="D19:E19"/>
    <mergeCell ref="B20:C20"/>
    <mergeCell ref="D20:E20"/>
    <mergeCell ref="B22:C22"/>
    <mergeCell ref="D22:E22"/>
    <mergeCell ref="B23:C23"/>
    <mergeCell ref="D23:E23"/>
    <mergeCell ref="B24:C24"/>
    <mergeCell ref="D24:E24"/>
    <mergeCell ref="B27:C27"/>
    <mergeCell ref="D27:E27"/>
    <mergeCell ref="D25:E25"/>
    <mergeCell ref="B26:C26"/>
    <mergeCell ref="D26:E26"/>
    <mergeCell ref="B25:C25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D70:E70"/>
    <mergeCell ref="F70:G70"/>
    <mergeCell ref="D71:E71"/>
    <mergeCell ref="F71:G71"/>
    <mergeCell ref="B34:C34"/>
    <mergeCell ref="D34:E34"/>
    <mergeCell ref="B35:C35"/>
    <mergeCell ref="D35:E35"/>
    <mergeCell ref="B39:C39"/>
    <mergeCell ref="D39:E39"/>
    <mergeCell ref="D36:E36"/>
    <mergeCell ref="D37:E37"/>
    <mergeCell ref="D38:E38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4" zoomScale="120" zoomScaleNormal="120" workbookViewId="0">
      <selection activeCell="I16" sqref="I16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8">
        <v>44985</v>
      </c>
      <c r="B13" s="200" t="s">
        <v>111</v>
      </c>
      <c r="C13" s="201"/>
      <c r="D13" s="202" t="s">
        <v>112</v>
      </c>
      <c r="E13" s="203"/>
      <c r="F13" s="125" t="s">
        <v>113</v>
      </c>
      <c r="G13" s="119">
        <v>58.41</v>
      </c>
    </row>
    <row r="14" spans="1:8" s="92" customFormat="1" ht="12.75" customHeight="1" x14ac:dyDescent="0.2">
      <c r="A14" s="118">
        <v>44985</v>
      </c>
      <c r="B14" s="200" t="s">
        <v>114</v>
      </c>
      <c r="C14" s="201"/>
      <c r="D14" s="202" t="s">
        <v>112</v>
      </c>
      <c r="E14" s="203"/>
      <c r="F14" s="125" t="s">
        <v>113</v>
      </c>
      <c r="G14" s="119">
        <v>50.99</v>
      </c>
    </row>
    <row r="15" spans="1:8" s="92" customFormat="1" ht="12.75" customHeight="1" x14ac:dyDescent="0.2">
      <c r="A15" s="117">
        <v>44992</v>
      </c>
      <c r="B15" s="200" t="s">
        <v>130</v>
      </c>
      <c r="C15" s="201"/>
      <c r="D15" s="202" t="s">
        <v>131</v>
      </c>
      <c r="E15" s="203"/>
      <c r="F15" s="125" t="s">
        <v>113</v>
      </c>
      <c r="G15" s="116">
        <v>407.88</v>
      </c>
    </row>
    <row r="16" spans="1:8" s="92" customFormat="1" ht="12.75" customHeight="1" x14ac:dyDescent="0.2">
      <c r="A16" s="118">
        <v>44992</v>
      </c>
      <c r="B16" s="200" t="s">
        <v>100</v>
      </c>
      <c r="C16" s="201"/>
      <c r="D16" s="202" t="s">
        <v>104</v>
      </c>
      <c r="E16" s="203"/>
      <c r="F16" s="114" t="s">
        <v>113</v>
      </c>
      <c r="G16" s="119">
        <v>1165.3499999999999</v>
      </c>
    </row>
    <row r="17" spans="1:7" s="92" customFormat="1" ht="12.75" customHeight="1" x14ac:dyDescent="0.2">
      <c r="A17" s="117">
        <v>44992</v>
      </c>
      <c r="B17" s="200" t="s">
        <v>100</v>
      </c>
      <c r="C17" s="201"/>
      <c r="D17" s="202" t="s">
        <v>132</v>
      </c>
      <c r="E17" s="203"/>
      <c r="F17" s="123" t="s">
        <v>113</v>
      </c>
      <c r="G17" s="116">
        <v>3053.94</v>
      </c>
    </row>
    <row r="18" spans="1:7" s="92" customFormat="1" ht="12.75" customHeight="1" x14ac:dyDescent="0.2">
      <c r="A18" s="115">
        <v>44992</v>
      </c>
      <c r="B18" s="200" t="s">
        <v>100</v>
      </c>
      <c r="C18" s="201"/>
      <c r="D18" s="198" t="s">
        <v>101</v>
      </c>
      <c r="E18" s="199"/>
      <c r="F18" s="111" t="s">
        <v>113</v>
      </c>
      <c r="G18" s="113">
        <v>2624.38</v>
      </c>
    </row>
    <row r="19" spans="1:7" s="92" customFormat="1" ht="12.75" customHeight="1" x14ac:dyDescent="0.2">
      <c r="A19" s="115">
        <v>44985</v>
      </c>
      <c r="B19" s="200" t="s">
        <v>133</v>
      </c>
      <c r="C19" s="201"/>
      <c r="D19" s="198" t="s">
        <v>112</v>
      </c>
      <c r="E19" s="199"/>
      <c r="F19" s="111" t="s">
        <v>113</v>
      </c>
      <c r="G19" s="113">
        <v>2688.64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208">
        <f>SUM(G13:G19)</f>
        <v>10049.59</v>
      </c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autoFilter ref="A12:H40">
    <filterColumn colId="1" showButton="0"/>
    <filterColumn colId="3" showButton="0"/>
  </autoFilter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I17" sqref="I17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7">
        <v>44967</v>
      </c>
      <c r="B13" s="196" t="s">
        <v>109</v>
      </c>
      <c r="C13" s="197"/>
      <c r="D13" s="198" t="s">
        <v>110</v>
      </c>
      <c r="E13" s="199"/>
      <c r="F13" s="125" t="s">
        <v>145</v>
      </c>
      <c r="G13" s="116">
        <v>349.89</v>
      </c>
    </row>
    <row r="14" spans="1:8" s="92" customFormat="1" ht="12.75" customHeight="1" x14ac:dyDescent="0.2">
      <c r="A14" s="117">
        <v>44996</v>
      </c>
      <c r="B14" s="200" t="s">
        <v>109</v>
      </c>
      <c r="C14" s="201"/>
      <c r="D14" s="202" t="s">
        <v>110</v>
      </c>
      <c r="E14" s="203"/>
      <c r="F14" s="125" t="s">
        <v>145</v>
      </c>
      <c r="G14" s="116">
        <v>333.71</v>
      </c>
    </row>
    <row r="15" spans="1:8" s="92" customFormat="1" ht="12.75" customHeight="1" x14ac:dyDescent="0.2">
      <c r="A15" s="115">
        <v>44952</v>
      </c>
      <c r="B15" s="200" t="s">
        <v>134</v>
      </c>
      <c r="C15" s="201"/>
      <c r="D15" s="198" t="s">
        <v>135</v>
      </c>
      <c r="E15" s="199"/>
      <c r="F15" s="125" t="s">
        <v>145</v>
      </c>
      <c r="G15" s="113">
        <v>348.29</v>
      </c>
    </row>
    <row r="16" spans="1:8" s="92" customFormat="1" ht="12.75" customHeight="1" x14ac:dyDescent="0.2">
      <c r="A16" s="115">
        <v>44984</v>
      </c>
      <c r="B16" s="200" t="s">
        <v>136</v>
      </c>
      <c r="C16" s="201"/>
      <c r="D16" s="198" t="s">
        <v>135</v>
      </c>
      <c r="E16" s="199"/>
      <c r="F16" s="125" t="s">
        <v>145</v>
      </c>
      <c r="G16" s="113">
        <v>98.94</v>
      </c>
    </row>
    <row r="17" spans="1:7" s="92" customFormat="1" ht="12.75" customHeight="1" x14ac:dyDescent="0.2">
      <c r="A17" s="118"/>
      <c r="B17" s="200"/>
      <c r="C17" s="201"/>
      <c r="D17" s="202"/>
      <c r="E17" s="203"/>
      <c r="F17" s="125"/>
      <c r="G17" s="209">
        <f>SUM(G13:G16)</f>
        <v>1130.83</v>
      </c>
    </row>
    <row r="18" spans="1:7" s="92" customFormat="1" ht="12.75" customHeight="1" x14ac:dyDescent="0.2">
      <c r="A18" s="118"/>
      <c r="B18" s="200"/>
      <c r="C18" s="201"/>
      <c r="D18" s="202"/>
      <c r="E18" s="203"/>
      <c r="F18" s="125"/>
      <c r="G18" s="119"/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119"/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G18" sqref="G18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8">
        <v>44991</v>
      </c>
      <c r="B13" s="200" t="s">
        <v>115</v>
      </c>
      <c r="C13" s="201"/>
      <c r="D13" s="202" t="s">
        <v>116</v>
      </c>
      <c r="E13" s="203"/>
      <c r="F13" s="125" t="s">
        <v>102</v>
      </c>
      <c r="G13" s="119">
        <v>240</v>
      </c>
    </row>
    <row r="14" spans="1:8" s="92" customFormat="1" ht="12.75" customHeight="1" x14ac:dyDescent="0.2">
      <c r="A14" s="118">
        <v>44932</v>
      </c>
      <c r="B14" s="200" t="s">
        <v>117</v>
      </c>
      <c r="C14" s="201"/>
      <c r="D14" s="202" t="s">
        <v>116</v>
      </c>
      <c r="E14" s="203"/>
      <c r="F14" s="125" t="s">
        <v>102</v>
      </c>
      <c r="G14" s="119">
        <v>240</v>
      </c>
    </row>
    <row r="15" spans="1:8" s="92" customFormat="1" ht="12.75" customHeight="1" x14ac:dyDescent="0.2">
      <c r="A15" s="118">
        <v>44970</v>
      </c>
      <c r="B15" s="200" t="s">
        <v>118</v>
      </c>
      <c r="C15" s="201"/>
      <c r="D15" s="202" t="s">
        <v>116</v>
      </c>
      <c r="E15" s="203"/>
      <c r="F15" s="125" t="s">
        <v>102</v>
      </c>
      <c r="G15" s="119">
        <v>240</v>
      </c>
    </row>
    <row r="16" spans="1:8" s="92" customFormat="1" ht="12.75" customHeight="1" x14ac:dyDescent="0.2">
      <c r="A16" s="115">
        <v>44985</v>
      </c>
      <c r="B16" s="200" t="s">
        <v>123</v>
      </c>
      <c r="C16" s="201"/>
      <c r="D16" s="202" t="s">
        <v>124</v>
      </c>
      <c r="E16" s="203"/>
      <c r="F16" s="125" t="s">
        <v>102</v>
      </c>
      <c r="G16" s="113">
        <v>3901.75</v>
      </c>
    </row>
    <row r="17" spans="1:7" s="92" customFormat="1" ht="12.75" customHeight="1" x14ac:dyDescent="0.2">
      <c r="A17" s="120">
        <v>44991</v>
      </c>
      <c r="B17" s="200" t="s">
        <v>125</v>
      </c>
      <c r="C17" s="201"/>
      <c r="D17" s="202" t="s">
        <v>126</v>
      </c>
      <c r="E17" s="203"/>
      <c r="F17" s="125" t="s">
        <v>102</v>
      </c>
      <c r="G17" s="121">
        <v>1125</v>
      </c>
    </row>
    <row r="18" spans="1:7" s="92" customFormat="1" ht="12.75" customHeight="1" x14ac:dyDescent="0.2">
      <c r="A18" s="118"/>
      <c r="B18" s="200"/>
      <c r="C18" s="201"/>
      <c r="D18" s="202"/>
      <c r="E18" s="203"/>
      <c r="F18" s="125"/>
      <c r="G18" s="209">
        <f>SUM(G13:G17)</f>
        <v>5746.75</v>
      </c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119"/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G19" sqref="G19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5">
        <v>44978</v>
      </c>
      <c r="B13" s="200" t="s">
        <v>137</v>
      </c>
      <c r="C13" s="201"/>
      <c r="D13" s="198" t="s">
        <v>138</v>
      </c>
      <c r="E13" s="199"/>
      <c r="F13" s="111" t="s">
        <v>55</v>
      </c>
      <c r="G13" s="113">
        <v>91.84</v>
      </c>
    </row>
    <row r="14" spans="1:8" s="92" customFormat="1" ht="12.75" customHeight="1" x14ac:dyDescent="0.2">
      <c r="A14" s="115">
        <v>44986</v>
      </c>
      <c r="B14" s="200" t="s">
        <v>139</v>
      </c>
      <c r="C14" s="201"/>
      <c r="D14" s="198" t="s">
        <v>140</v>
      </c>
      <c r="E14" s="199"/>
      <c r="F14" s="111" t="s">
        <v>55</v>
      </c>
      <c r="G14" s="113">
        <v>185.78</v>
      </c>
    </row>
    <row r="15" spans="1:8" s="92" customFormat="1" ht="12.75" customHeight="1" x14ac:dyDescent="0.2">
      <c r="A15" s="117">
        <v>44958</v>
      </c>
      <c r="B15" s="196" t="s">
        <v>141</v>
      </c>
      <c r="C15" s="197"/>
      <c r="D15" s="198" t="s">
        <v>140</v>
      </c>
      <c r="E15" s="199"/>
      <c r="F15" s="125" t="s">
        <v>55</v>
      </c>
      <c r="G15" s="116">
        <v>153.91999999999999</v>
      </c>
    </row>
    <row r="16" spans="1:8" s="92" customFormat="1" ht="12.75" customHeight="1" x14ac:dyDescent="0.2">
      <c r="A16" s="115">
        <v>45002</v>
      </c>
      <c r="B16" s="110"/>
      <c r="C16" s="111"/>
      <c r="D16" s="206" t="s">
        <v>143</v>
      </c>
      <c r="E16" s="207"/>
      <c r="F16" s="111" t="s">
        <v>55</v>
      </c>
      <c r="G16" s="113">
        <v>130</v>
      </c>
    </row>
    <row r="17" spans="1:7" s="92" customFormat="1" ht="12.75" customHeight="1" x14ac:dyDescent="0.2">
      <c r="A17" s="115">
        <v>45002</v>
      </c>
      <c r="B17" s="110"/>
      <c r="C17" s="111"/>
      <c r="D17" s="206" t="s">
        <v>143</v>
      </c>
      <c r="E17" s="207"/>
      <c r="F17" s="111" t="s">
        <v>55</v>
      </c>
      <c r="G17" s="113">
        <v>130</v>
      </c>
    </row>
    <row r="18" spans="1:7" s="92" customFormat="1" ht="12.75" customHeight="1" x14ac:dyDescent="0.2">
      <c r="A18" s="115">
        <v>45015</v>
      </c>
      <c r="B18" s="110"/>
      <c r="C18" s="111"/>
      <c r="D18" s="206" t="s">
        <v>143</v>
      </c>
      <c r="E18" s="207"/>
      <c r="F18" s="111" t="s">
        <v>55</v>
      </c>
      <c r="G18" s="113">
        <v>130</v>
      </c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209">
        <f>SUM(G13:G18)</f>
        <v>821.54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59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D16:E16"/>
    <mergeCell ref="D17:E17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B16" sqref="B16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5">
        <v>44988</v>
      </c>
      <c r="B13" s="200" t="s">
        <v>119</v>
      </c>
      <c r="C13" s="201"/>
      <c r="D13" s="202" t="s">
        <v>120</v>
      </c>
      <c r="E13" s="203"/>
      <c r="F13" s="111" t="s">
        <v>53</v>
      </c>
      <c r="G13" s="113">
        <v>44.6</v>
      </c>
    </row>
    <row r="14" spans="1:8" s="92" customFormat="1" ht="12.75" customHeight="1" x14ac:dyDescent="0.2">
      <c r="A14" s="115"/>
      <c r="B14" s="200"/>
      <c r="C14" s="201"/>
      <c r="D14" s="198"/>
      <c r="E14" s="199"/>
      <c r="F14" s="111"/>
      <c r="G14" s="113"/>
    </row>
    <row r="15" spans="1:8" s="92" customFormat="1" ht="12.75" customHeight="1" x14ac:dyDescent="0.2">
      <c r="A15" s="117"/>
      <c r="B15" s="196"/>
      <c r="C15" s="197"/>
      <c r="D15" s="198"/>
      <c r="E15" s="199"/>
      <c r="F15" s="125"/>
      <c r="G15" s="116"/>
    </row>
    <row r="16" spans="1:8" s="92" customFormat="1" ht="12.75" customHeight="1" x14ac:dyDescent="0.2">
      <c r="A16" s="115"/>
      <c r="B16" s="110"/>
      <c r="C16" s="111"/>
      <c r="D16" s="206"/>
      <c r="E16" s="207"/>
      <c r="F16" s="111"/>
      <c r="G16" s="113"/>
    </row>
    <row r="17" spans="1:7" s="92" customFormat="1" ht="12.75" customHeight="1" x14ac:dyDescent="0.2">
      <c r="A17" s="115"/>
      <c r="B17" s="110"/>
      <c r="C17" s="111"/>
      <c r="D17" s="206"/>
      <c r="E17" s="207"/>
      <c r="F17" s="111"/>
      <c r="G17" s="113"/>
    </row>
    <row r="18" spans="1:7" s="92" customFormat="1" ht="12.75" customHeight="1" x14ac:dyDescent="0.2">
      <c r="A18" s="115"/>
      <c r="B18" s="110"/>
      <c r="C18" s="111"/>
      <c r="D18" s="206"/>
      <c r="E18" s="207"/>
      <c r="F18" s="111"/>
      <c r="G18" s="113"/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209">
        <f>SUM(G13:G18)</f>
        <v>44.6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59">
    <mergeCell ref="F70:G70"/>
    <mergeCell ref="D71:E71"/>
    <mergeCell ref="F71:G71"/>
    <mergeCell ref="D36:E36"/>
    <mergeCell ref="D37:E37"/>
    <mergeCell ref="D38:E38"/>
    <mergeCell ref="B39:C39"/>
    <mergeCell ref="D39:E39"/>
    <mergeCell ref="D70:E70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D16:E16"/>
    <mergeCell ref="D17:E17"/>
    <mergeCell ref="D18:E18"/>
    <mergeCell ref="B19:C19"/>
    <mergeCell ref="D19:E19"/>
    <mergeCell ref="B20:C20"/>
    <mergeCell ref="D20:E20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A13" sqref="A13:G14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22">
        <v>44993</v>
      </c>
      <c r="B13" s="200" t="s">
        <v>127</v>
      </c>
      <c r="C13" s="201"/>
      <c r="D13" s="202" t="s">
        <v>128</v>
      </c>
      <c r="E13" s="203"/>
      <c r="F13" s="123" t="s">
        <v>129</v>
      </c>
      <c r="G13" s="116">
        <v>90.6</v>
      </c>
    </row>
    <row r="14" spans="1:8" s="92" customFormat="1" ht="12.75" customHeight="1" x14ac:dyDescent="0.2">
      <c r="A14" s="115">
        <v>44981</v>
      </c>
      <c r="B14" s="200" t="s">
        <v>142</v>
      </c>
      <c r="C14" s="201"/>
      <c r="D14" s="202" t="s">
        <v>128</v>
      </c>
      <c r="E14" s="203"/>
      <c r="F14" s="111" t="s">
        <v>129</v>
      </c>
      <c r="G14" s="113">
        <v>540.35</v>
      </c>
    </row>
    <row r="15" spans="1:8" s="92" customFormat="1" ht="12.75" customHeight="1" x14ac:dyDescent="0.2">
      <c r="A15" s="117"/>
      <c r="B15" s="196"/>
      <c r="C15" s="197"/>
      <c r="D15" s="198"/>
      <c r="E15" s="199"/>
      <c r="F15" s="125"/>
      <c r="G15" s="116"/>
    </row>
    <row r="16" spans="1:8" s="92" customFormat="1" ht="12.75" customHeight="1" x14ac:dyDescent="0.2">
      <c r="A16" s="115"/>
      <c r="B16" s="110"/>
      <c r="C16" s="111"/>
      <c r="D16" s="206"/>
      <c r="E16" s="207"/>
      <c r="F16" s="111"/>
      <c r="G16" s="113"/>
    </row>
    <row r="17" spans="1:7" s="92" customFormat="1" ht="12.75" customHeight="1" x14ac:dyDescent="0.2">
      <c r="A17" s="115"/>
      <c r="B17" s="110"/>
      <c r="C17" s="111"/>
      <c r="D17" s="206"/>
      <c r="E17" s="207"/>
      <c r="F17" s="111"/>
      <c r="G17" s="113"/>
    </row>
    <row r="18" spans="1:7" s="92" customFormat="1" ht="12.75" customHeight="1" x14ac:dyDescent="0.2">
      <c r="A18" s="115"/>
      <c r="B18" s="110"/>
      <c r="C18" s="111"/>
      <c r="D18" s="206"/>
      <c r="E18" s="207"/>
      <c r="F18" s="111"/>
      <c r="G18" s="113"/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209">
        <f>SUM(G13:G18)</f>
        <v>630.95000000000005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59">
    <mergeCell ref="F70:G70"/>
    <mergeCell ref="D71:E71"/>
    <mergeCell ref="F71:G71"/>
    <mergeCell ref="D36:E36"/>
    <mergeCell ref="D37:E37"/>
    <mergeCell ref="D38:E38"/>
    <mergeCell ref="B39:C39"/>
    <mergeCell ref="D39:E39"/>
    <mergeCell ref="D70:E70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D16:E16"/>
    <mergeCell ref="D17:E17"/>
    <mergeCell ref="D18:E18"/>
    <mergeCell ref="B19:C19"/>
    <mergeCell ref="D19:E19"/>
    <mergeCell ref="B20:C20"/>
    <mergeCell ref="D20:E20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A13" sqref="A13:G13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s="92" customFormat="1" ht="12.75" customHeight="1" x14ac:dyDescent="0.2">
      <c r="A13" s="115">
        <v>44987</v>
      </c>
      <c r="B13" s="200" t="s">
        <v>121</v>
      </c>
      <c r="C13" s="201"/>
      <c r="D13" s="202" t="s">
        <v>122</v>
      </c>
      <c r="E13" s="203"/>
      <c r="F13" s="114" t="s">
        <v>103</v>
      </c>
      <c r="G13" s="113">
        <v>139.9</v>
      </c>
    </row>
    <row r="14" spans="1:8" s="92" customFormat="1" ht="12.75" customHeight="1" x14ac:dyDescent="0.2">
      <c r="A14" s="115"/>
      <c r="B14" s="200"/>
      <c r="C14" s="201"/>
      <c r="D14" s="202"/>
      <c r="E14" s="203"/>
      <c r="F14" s="111"/>
      <c r="G14" s="113"/>
    </row>
    <row r="15" spans="1:8" s="92" customFormat="1" ht="12.75" customHeight="1" x14ac:dyDescent="0.2">
      <c r="A15" s="117"/>
      <c r="B15" s="196"/>
      <c r="C15" s="197"/>
      <c r="D15" s="198"/>
      <c r="E15" s="199"/>
      <c r="F15" s="125"/>
      <c r="G15" s="116"/>
    </row>
    <row r="16" spans="1:8" s="92" customFormat="1" ht="12.75" customHeight="1" x14ac:dyDescent="0.2">
      <c r="A16" s="115"/>
      <c r="B16" s="110"/>
      <c r="C16" s="111"/>
      <c r="D16" s="206"/>
      <c r="E16" s="207"/>
      <c r="F16" s="111"/>
      <c r="G16" s="113"/>
    </row>
    <row r="17" spans="1:7" s="92" customFormat="1" ht="12.75" customHeight="1" x14ac:dyDescent="0.2">
      <c r="A17" s="115"/>
      <c r="B17" s="110"/>
      <c r="C17" s="111"/>
      <c r="D17" s="206"/>
      <c r="E17" s="207"/>
      <c r="F17" s="111"/>
      <c r="G17" s="113"/>
    </row>
    <row r="18" spans="1:7" s="92" customFormat="1" ht="12.75" customHeight="1" x14ac:dyDescent="0.2">
      <c r="A18" s="115"/>
      <c r="B18" s="110"/>
      <c r="C18" s="111"/>
      <c r="D18" s="206"/>
      <c r="E18" s="207"/>
      <c r="F18" s="111"/>
      <c r="G18" s="113"/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209">
        <f>SUM(G13:G18)</f>
        <v>139.9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59">
    <mergeCell ref="F70:G70"/>
    <mergeCell ref="D71:E71"/>
    <mergeCell ref="F71:G71"/>
    <mergeCell ref="D36:E36"/>
    <mergeCell ref="D37:E37"/>
    <mergeCell ref="D38:E38"/>
    <mergeCell ref="B39:C39"/>
    <mergeCell ref="D39:E39"/>
    <mergeCell ref="D70:E70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D16:E16"/>
    <mergeCell ref="D17:E17"/>
    <mergeCell ref="D18:E18"/>
    <mergeCell ref="B19:C19"/>
    <mergeCell ref="D19:E19"/>
    <mergeCell ref="B20:C20"/>
    <mergeCell ref="D20:E20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zoomScale="120" zoomScaleNormal="120" workbookViewId="0">
      <selection activeCell="G17" sqref="G17"/>
    </sheetView>
  </sheetViews>
  <sheetFormatPr defaultRowHeight="12.75" x14ac:dyDescent="0.2"/>
  <cols>
    <col min="1" max="1" width="11" style="86" customWidth="1"/>
    <col min="2" max="2" width="9.42578125" style="86" customWidth="1"/>
    <col min="3" max="3" width="11.7109375" style="86" customWidth="1"/>
    <col min="4" max="4" width="21.140625" style="86" customWidth="1"/>
    <col min="5" max="5" width="11.42578125" style="86" customWidth="1"/>
    <col min="6" max="6" width="22.5703125" style="86" customWidth="1"/>
    <col min="7" max="7" width="22.5703125" style="87" customWidth="1"/>
    <col min="8" max="8" width="10.140625" style="86" bestFit="1" customWidth="1"/>
    <col min="9" max="16384" width="9.140625" style="86"/>
  </cols>
  <sheetData>
    <row r="1" spans="1:8" ht="12.75" customHeight="1" x14ac:dyDescent="0.2">
      <c r="A1" s="179"/>
      <c r="B1" s="179"/>
      <c r="C1" s="179"/>
      <c r="D1" s="179"/>
      <c r="E1" s="179"/>
      <c r="F1" s="179"/>
      <c r="G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</row>
    <row r="3" spans="1:8" ht="12.75" customHeight="1" x14ac:dyDescent="0.2">
      <c r="A3" s="179"/>
      <c r="B3" s="179"/>
      <c r="C3" s="179"/>
      <c r="D3" s="179"/>
      <c r="E3" s="179"/>
      <c r="F3" s="179"/>
      <c r="G3" s="179"/>
    </row>
    <row r="4" spans="1:8" ht="12.75" customHeight="1" x14ac:dyDescent="0.2">
      <c r="A4" s="179"/>
      <c r="B4" s="179"/>
      <c r="C4" s="179"/>
      <c r="D4" s="179"/>
      <c r="E4" s="179"/>
      <c r="F4" s="179"/>
      <c r="G4" s="179"/>
    </row>
    <row r="5" spans="1:8" ht="12.75" customHeight="1" x14ac:dyDescent="0.2">
      <c r="A5" s="179"/>
      <c r="B5" s="179"/>
      <c r="C5" s="179"/>
      <c r="D5" s="179"/>
      <c r="E5" s="179"/>
      <c r="F5" s="179"/>
      <c r="G5" s="179"/>
    </row>
    <row r="6" spans="1:8" ht="11.25" customHeight="1" x14ac:dyDescent="0.2">
      <c r="A6" s="179"/>
      <c r="B6" s="179"/>
      <c r="C6" s="179"/>
      <c r="D6" s="179"/>
      <c r="E6" s="179"/>
      <c r="F6" s="179"/>
      <c r="G6" s="179"/>
    </row>
    <row r="7" spans="1:8" ht="9.75" hidden="1" customHeight="1" x14ac:dyDescent="0.2">
      <c r="A7" s="179"/>
      <c r="B7" s="179"/>
      <c r="C7" s="179"/>
      <c r="D7" s="179"/>
      <c r="E7" s="179"/>
      <c r="F7" s="179"/>
      <c r="G7" s="179"/>
    </row>
    <row r="8" spans="1:8" ht="9" customHeight="1" x14ac:dyDescent="0.2"/>
    <row r="9" spans="1:8" s="90" customFormat="1" ht="6.75" customHeight="1" x14ac:dyDescent="0.15">
      <c r="A9" s="88"/>
      <c r="B9" s="88"/>
      <c r="C9" s="88"/>
      <c r="D9" s="88"/>
      <c r="E9" s="88"/>
      <c r="F9" s="88"/>
      <c r="G9" s="89"/>
    </row>
    <row r="10" spans="1:8" ht="21" customHeight="1" x14ac:dyDescent="0.2">
      <c r="A10" s="180" t="s">
        <v>82</v>
      </c>
      <c r="B10" s="181"/>
      <c r="C10" s="181"/>
      <c r="D10" s="181"/>
      <c r="E10" s="181"/>
      <c r="F10" s="181"/>
      <c r="G10" s="182"/>
    </row>
    <row r="11" spans="1:8" s="92" customFormat="1" ht="12.75" customHeight="1" x14ac:dyDescent="0.2">
      <c r="A11" s="183" t="s">
        <v>83</v>
      </c>
      <c r="B11" s="185" t="s">
        <v>84</v>
      </c>
      <c r="C11" s="186"/>
      <c r="D11" s="189" t="s">
        <v>85</v>
      </c>
      <c r="E11" s="190"/>
      <c r="F11" s="183" t="s">
        <v>86</v>
      </c>
      <c r="G11" s="193"/>
      <c r="H11" s="91"/>
    </row>
    <row r="12" spans="1:8" s="92" customFormat="1" ht="12.75" customHeight="1" x14ac:dyDescent="0.2">
      <c r="A12" s="184"/>
      <c r="B12" s="187"/>
      <c r="C12" s="188"/>
      <c r="D12" s="191"/>
      <c r="E12" s="192"/>
      <c r="F12" s="184"/>
      <c r="G12" s="194"/>
    </row>
    <row r="13" spans="1:8" ht="11.25" customHeight="1" x14ac:dyDescent="0.2">
      <c r="A13" s="112">
        <v>45016</v>
      </c>
      <c r="B13" s="204" t="s">
        <v>87</v>
      </c>
      <c r="C13" s="204"/>
      <c r="D13" s="205" t="s">
        <v>105</v>
      </c>
      <c r="E13" s="205"/>
      <c r="F13" s="124" t="s">
        <v>88</v>
      </c>
      <c r="G13" s="113">
        <v>219.5</v>
      </c>
    </row>
    <row r="14" spans="1:8" s="92" customFormat="1" ht="12.75" customHeight="1" x14ac:dyDescent="0.2">
      <c r="A14" s="115"/>
      <c r="B14" s="200"/>
      <c r="C14" s="201"/>
      <c r="D14" s="202"/>
      <c r="E14" s="203"/>
      <c r="F14" s="111"/>
      <c r="G14" s="113"/>
    </row>
    <row r="15" spans="1:8" s="92" customFormat="1" ht="12.75" customHeight="1" x14ac:dyDescent="0.2">
      <c r="A15" s="117"/>
      <c r="B15" s="196"/>
      <c r="C15" s="197"/>
      <c r="D15" s="198"/>
      <c r="E15" s="199"/>
      <c r="F15" s="125"/>
      <c r="G15" s="116"/>
    </row>
    <row r="16" spans="1:8" s="92" customFormat="1" ht="12.75" customHeight="1" x14ac:dyDescent="0.2">
      <c r="A16" s="115"/>
      <c r="B16" s="110"/>
      <c r="C16" s="111"/>
      <c r="D16" s="206"/>
      <c r="E16" s="207"/>
      <c r="F16" s="111"/>
      <c r="G16" s="113"/>
    </row>
    <row r="17" spans="1:7" s="92" customFormat="1" ht="12.75" customHeight="1" x14ac:dyDescent="0.2">
      <c r="A17" s="115"/>
      <c r="B17" s="110"/>
      <c r="C17" s="111"/>
      <c r="D17" s="206"/>
      <c r="E17" s="207"/>
      <c r="F17" s="111"/>
      <c r="G17" s="113"/>
    </row>
    <row r="18" spans="1:7" s="92" customFormat="1" ht="12.75" customHeight="1" x14ac:dyDescent="0.2">
      <c r="A18" s="115"/>
      <c r="B18" s="110"/>
      <c r="C18" s="111"/>
      <c r="D18" s="206"/>
      <c r="E18" s="207"/>
      <c r="F18" s="111"/>
      <c r="G18" s="113"/>
    </row>
    <row r="19" spans="1:7" s="92" customFormat="1" ht="12.75" customHeight="1" x14ac:dyDescent="0.2">
      <c r="A19" s="118"/>
      <c r="B19" s="200"/>
      <c r="C19" s="201"/>
      <c r="D19" s="202"/>
      <c r="E19" s="203"/>
      <c r="F19" s="125"/>
      <c r="G19" s="209">
        <f>SUM(G13:G18)</f>
        <v>219.5</v>
      </c>
    </row>
    <row r="20" spans="1:7" s="92" customFormat="1" ht="12.75" customHeight="1" x14ac:dyDescent="0.2">
      <c r="A20" s="115"/>
      <c r="B20" s="200"/>
      <c r="C20" s="201"/>
      <c r="D20" s="202"/>
      <c r="E20" s="203"/>
      <c r="F20" s="111"/>
      <c r="G20" s="113"/>
    </row>
    <row r="21" spans="1:7" s="92" customFormat="1" ht="12.75" customHeight="1" x14ac:dyDescent="0.2">
      <c r="A21" s="115"/>
      <c r="B21" s="200"/>
      <c r="C21" s="201"/>
      <c r="D21" s="202"/>
      <c r="E21" s="203"/>
      <c r="F21" s="114"/>
      <c r="G21" s="113"/>
    </row>
    <row r="22" spans="1:7" s="92" customFormat="1" ht="12.75" customHeight="1" x14ac:dyDescent="0.2">
      <c r="A22" s="115"/>
      <c r="B22" s="200"/>
      <c r="C22" s="201"/>
      <c r="D22" s="202"/>
      <c r="E22" s="203"/>
      <c r="F22" s="125"/>
      <c r="G22" s="113"/>
    </row>
    <row r="23" spans="1:7" x14ac:dyDescent="0.2">
      <c r="A23" s="120"/>
      <c r="B23" s="200"/>
      <c r="C23" s="201"/>
      <c r="D23" s="202"/>
      <c r="E23" s="203"/>
      <c r="F23" s="125"/>
      <c r="G23" s="121"/>
    </row>
    <row r="24" spans="1:7" x14ac:dyDescent="0.2">
      <c r="A24" s="122"/>
      <c r="B24" s="200"/>
      <c r="C24" s="201"/>
      <c r="D24" s="202"/>
      <c r="E24" s="203"/>
      <c r="F24" s="123"/>
      <c r="G24" s="116"/>
    </row>
    <row r="25" spans="1:7" x14ac:dyDescent="0.2">
      <c r="A25" s="117"/>
      <c r="B25" s="200"/>
      <c r="C25" s="201"/>
      <c r="D25" s="202"/>
      <c r="E25" s="203"/>
      <c r="F25" s="125"/>
      <c r="G25" s="116"/>
    </row>
    <row r="26" spans="1:7" x14ac:dyDescent="0.2">
      <c r="A26" s="118"/>
      <c r="B26" s="200"/>
      <c r="C26" s="201"/>
      <c r="D26" s="202"/>
      <c r="E26" s="203"/>
      <c r="F26" s="114"/>
      <c r="G26" s="119"/>
    </row>
    <row r="27" spans="1:7" x14ac:dyDescent="0.2">
      <c r="A27" s="117"/>
      <c r="B27" s="200"/>
      <c r="C27" s="201"/>
      <c r="D27" s="202"/>
      <c r="E27" s="203"/>
      <c r="F27" s="123"/>
      <c r="G27" s="116"/>
    </row>
    <row r="28" spans="1:7" x14ac:dyDescent="0.2">
      <c r="A28" s="115"/>
      <c r="B28" s="200"/>
      <c r="C28" s="201"/>
      <c r="D28" s="198"/>
      <c r="E28" s="199"/>
      <c r="F28" s="111"/>
      <c r="G28" s="113"/>
    </row>
    <row r="29" spans="1:7" x14ac:dyDescent="0.2">
      <c r="A29" s="115"/>
      <c r="B29" s="200"/>
      <c r="C29" s="201"/>
      <c r="D29" s="198"/>
      <c r="E29" s="199"/>
      <c r="F29" s="111"/>
      <c r="G29" s="113"/>
    </row>
    <row r="30" spans="1:7" x14ac:dyDescent="0.2">
      <c r="A30" s="115"/>
      <c r="B30" s="200"/>
      <c r="C30" s="201"/>
      <c r="D30" s="198"/>
      <c r="E30" s="199"/>
      <c r="F30" s="125"/>
      <c r="G30" s="113"/>
    </row>
    <row r="31" spans="1:7" x14ac:dyDescent="0.2">
      <c r="A31" s="115"/>
      <c r="B31" s="200"/>
      <c r="C31" s="201"/>
      <c r="D31" s="198"/>
      <c r="E31" s="199"/>
      <c r="F31" s="125"/>
      <c r="G31" s="113"/>
    </row>
    <row r="32" spans="1:7" x14ac:dyDescent="0.2">
      <c r="A32" s="115"/>
      <c r="B32" s="200"/>
      <c r="C32" s="201"/>
      <c r="D32" s="198"/>
      <c r="E32" s="199"/>
      <c r="F32" s="111"/>
      <c r="G32" s="113"/>
    </row>
    <row r="33" spans="1:7" x14ac:dyDescent="0.2">
      <c r="A33" s="115"/>
      <c r="B33" s="200"/>
      <c r="C33" s="201"/>
      <c r="D33" s="198"/>
      <c r="E33" s="199"/>
      <c r="F33" s="111"/>
      <c r="G33" s="113"/>
    </row>
    <row r="34" spans="1:7" x14ac:dyDescent="0.2">
      <c r="A34" s="117"/>
      <c r="B34" s="196"/>
      <c r="C34" s="197"/>
      <c r="D34" s="198"/>
      <c r="E34" s="199"/>
      <c r="F34" s="125"/>
      <c r="G34" s="116"/>
    </row>
    <row r="35" spans="1:7" ht="11.25" customHeight="1" x14ac:dyDescent="0.2">
      <c r="A35" s="115"/>
      <c r="B35" s="200"/>
      <c r="C35" s="201"/>
      <c r="D35" s="202"/>
      <c r="E35" s="203"/>
      <c r="F35" s="111"/>
      <c r="G35" s="113"/>
    </row>
    <row r="36" spans="1:7" ht="11.25" customHeight="1" x14ac:dyDescent="0.2">
      <c r="A36" s="115"/>
      <c r="B36" s="110"/>
      <c r="C36" s="111"/>
      <c r="D36" s="206"/>
      <c r="E36" s="207"/>
      <c r="F36" s="111"/>
      <c r="G36" s="113"/>
    </row>
    <row r="37" spans="1:7" ht="11.25" customHeight="1" x14ac:dyDescent="0.2">
      <c r="A37" s="115"/>
      <c r="B37" s="110"/>
      <c r="C37" s="111"/>
      <c r="D37" s="206"/>
      <c r="E37" s="207"/>
      <c r="F37" s="111"/>
      <c r="G37" s="113"/>
    </row>
    <row r="38" spans="1:7" ht="11.25" customHeight="1" x14ac:dyDescent="0.2">
      <c r="A38" s="115"/>
      <c r="B38" s="110"/>
      <c r="C38" s="111"/>
      <c r="D38" s="206"/>
      <c r="E38" s="207"/>
      <c r="F38" s="111"/>
      <c r="G38" s="113"/>
    </row>
    <row r="39" spans="1:7" ht="11.25" customHeight="1" x14ac:dyDescent="0.2">
      <c r="A39" s="112"/>
      <c r="B39" s="204"/>
      <c r="C39" s="204"/>
      <c r="D39" s="205"/>
      <c r="E39" s="205"/>
      <c r="F39" s="124"/>
      <c r="G39" s="113"/>
    </row>
    <row r="40" spans="1:7" ht="11.25" customHeight="1" x14ac:dyDescent="0.2">
      <c r="A40" s="126" t="s">
        <v>56</v>
      </c>
      <c r="B40" s="127"/>
      <c r="C40" s="127"/>
      <c r="D40" s="127"/>
      <c r="E40" s="127"/>
      <c r="F40" s="128"/>
      <c r="G40" s="129">
        <v>18783.659999999996</v>
      </c>
    </row>
    <row r="41" spans="1:7" ht="11.25" customHeight="1" x14ac:dyDescent="0.2">
      <c r="A41" s="93"/>
      <c r="B41" s="93"/>
      <c r="C41" s="93"/>
      <c r="D41" s="93"/>
      <c r="E41" s="93"/>
      <c r="F41" s="93"/>
      <c r="G41" s="94"/>
    </row>
    <row r="42" spans="1:7" ht="11.25" customHeight="1" x14ac:dyDescent="0.2">
      <c r="A42" s="93"/>
      <c r="B42" s="93"/>
      <c r="C42" s="93"/>
      <c r="D42" s="93"/>
      <c r="E42" s="93"/>
      <c r="F42" s="93"/>
      <c r="G42" s="94"/>
    </row>
    <row r="43" spans="1:7" ht="11.25" customHeight="1" x14ac:dyDescent="0.2">
      <c r="A43" s="93"/>
      <c r="B43" s="93"/>
      <c r="C43" s="93"/>
      <c r="D43" s="93"/>
      <c r="E43" s="93"/>
      <c r="F43" s="93"/>
      <c r="G43" s="94"/>
    </row>
    <row r="44" spans="1:7" ht="11.25" customHeight="1" x14ac:dyDescent="0.2">
      <c r="A44" s="93"/>
      <c r="B44" s="93"/>
      <c r="C44" s="93"/>
      <c r="D44" s="93"/>
      <c r="E44" s="93"/>
      <c r="F44" s="93"/>
      <c r="G44" s="94"/>
    </row>
    <row r="45" spans="1:7" ht="11.25" customHeight="1" x14ac:dyDescent="0.2">
      <c r="A45" s="93"/>
      <c r="B45" s="93"/>
      <c r="C45" s="93"/>
      <c r="D45" s="93"/>
      <c r="E45" s="93"/>
      <c r="F45" s="93"/>
      <c r="G45" s="94"/>
    </row>
    <row r="46" spans="1:7" ht="11.25" customHeight="1" x14ac:dyDescent="0.2">
      <c r="A46" s="93"/>
      <c r="B46" s="93"/>
      <c r="C46" s="93"/>
      <c r="D46" s="93"/>
      <c r="E46" s="93"/>
      <c r="F46" s="93"/>
      <c r="G46" s="94"/>
    </row>
    <row r="47" spans="1:7" ht="11.25" customHeight="1" x14ac:dyDescent="0.2">
      <c r="A47" s="93"/>
      <c r="B47" s="93"/>
      <c r="C47" s="93"/>
      <c r="D47" s="93"/>
      <c r="E47" s="93"/>
      <c r="F47" s="93"/>
      <c r="G47" s="94"/>
    </row>
    <row r="48" spans="1:7" ht="11.25" customHeight="1" x14ac:dyDescent="0.2">
      <c r="A48" s="93"/>
      <c r="B48" s="93"/>
      <c r="C48" s="93"/>
      <c r="D48" s="93"/>
      <c r="E48" s="93"/>
      <c r="F48" s="93"/>
      <c r="G48" s="94"/>
    </row>
    <row r="49" spans="1:7" ht="11.25" customHeight="1" x14ac:dyDescent="0.2">
      <c r="A49" s="93"/>
      <c r="B49" s="93"/>
      <c r="C49" s="93"/>
      <c r="D49" s="93"/>
      <c r="E49" s="93"/>
      <c r="F49" s="93"/>
      <c r="G49" s="94"/>
    </row>
    <row r="50" spans="1:7" ht="11.25" customHeight="1" x14ac:dyDescent="0.2">
      <c r="A50" s="93"/>
      <c r="B50" s="93"/>
      <c r="C50" s="93"/>
      <c r="D50" s="93"/>
      <c r="E50" s="93"/>
      <c r="F50" s="93"/>
      <c r="G50" s="94"/>
    </row>
    <row r="51" spans="1:7" ht="11.25" customHeight="1" x14ac:dyDescent="0.2">
      <c r="A51" s="93"/>
      <c r="B51" s="93"/>
      <c r="C51" s="93"/>
      <c r="D51" s="93"/>
      <c r="E51" s="93"/>
      <c r="F51" s="93"/>
      <c r="G51" s="94"/>
    </row>
    <row r="52" spans="1:7" ht="11.25" customHeight="1" x14ac:dyDescent="0.2">
      <c r="A52" s="93"/>
      <c r="B52" s="93"/>
      <c r="C52" s="93"/>
      <c r="D52" s="93"/>
      <c r="E52" s="93"/>
      <c r="F52" s="93"/>
      <c r="G52" s="94"/>
    </row>
    <row r="53" spans="1:7" ht="11.25" customHeight="1" x14ac:dyDescent="0.2">
      <c r="A53" s="93"/>
      <c r="B53" s="93"/>
      <c r="C53" s="93"/>
      <c r="D53" s="93"/>
      <c r="E53" s="93"/>
      <c r="F53" s="93"/>
      <c r="G53" s="94"/>
    </row>
    <row r="54" spans="1:7" ht="11.25" customHeight="1" x14ac:dyDescent="0.2">
      <c r="A54" s="93"/>
      <c r="B54" s="93"/>
      <c r="C54" s="93"/>
      <c r="D54" s="93"/>
      <c r="E54" s="93"/>
      <c r="F54" s="93"/>
      <c r="G54" s="94"/>
    </row>
    <row r="55" spans="1:7" ht="11.25" customHeight="1" x14ac:dyDescent="0.2">
      <c r="A55" s="93"/>
      <c r="B55" s="93"/>
      <c r="C55" s="93"/>
      <c r="D55" s="93"/>
      <c r="E55" s="93"/>
      <c r="F55" s="93"/>
      <c r="G55" s="94"/>
    </row>
    <row r="56" spans="1:7" ht="11.25" customHeight="1" x14ac:dyDescent="0.2">
      <c r="A56" s="93"/>
      <c r="B56" s="93"/>
      <c r="C56" s="93"/>
      <c r="D56" s="93"/>
      <c r="E56" s="93"/>
      <c r="F56" s="93"/>
      <c r="G56" s="94"/>
    </row>
    <row r="57" spans="1:7" ht="11.25" customHeight="1" x14ac:dyDescent="0.2">
      <c r="A57" s="93"/>
      <c r="B57" s="93"/>
      <c r="C57" s="93"/>
      <c r="D57" s="93"/>
      <c r="E57" s="93"/>
      <c r="F57" s="93"/>
      <c r="G57" s="94"/>
    </row>
    <row r="58" spans="1:7" ht="11.25" customHeight="1" x14ac:dyDescent="0.2">
      <c r="A58" s="93"/>
      <c r="B58" s="93"/>
      <c r="C58" s="93"/>
      <c r="D58" s="93"/>
      <c r="E58" s="93"/>
      <c r="F58" s="93"/>
      <c r="G58" s="94"/>
    </row>
    <row r="59" spans="1:7" ht="11.25" customHeight="1" x14ac:dyDescent="0.2">
      <c r="A59" s="93"/>
      <c r="B59" s="93"/>
      <c r="C59" s="93"/>
      <c r="D59" s="93"/>
      <c r="E59" s="93"/>
      <c r="F59" s="93"/>
      <c r="G59" s="94"/>
    </row>
    <row r="60" spans="1:7" ht="11.25" customHeight="1" x14ac:dyDescent="0.2">
      <c r="A60" s="93"/>
      <c r="B60" s="93"/>
      <c r="C60" s="93"/>
      <c r="D60" s="93"/>
      <c r="E60" s="93"/>
      <c r="F60" s="93"/>
      <c r="G60" s="94"/>
    </row>
    <row r="61" spans="1:7" ht="11.25" customHeight="1" x14ac:dyDescent="0.2">
      <c r="A61" s="93"/>
      <c r="B61" s="93"/>
      <c r="C61" s="93"/>
      <c r="D61" s="93"/>
      <c r="E61" s="93"/>
      <c r="F61" s="93"/>
      <c r="G61" s="94"/>
    </row>
    <row r="62" spans="1:7" ht="11.25" customHeight="1" x14ac:dyDescent="0.2">
      <c r="A62" s="93"/>
      <c r="B62" s="93"/>
      <c r="C62" s="93"/>
      <c r="D62" s="93"/>
      <c r="E62" s="93"/>
      <c r="F62" s="93"/>
      <c r="G62" s="94"/>
    </row>
    <row r="63" spans="1:7" ht="11.25" customHeight="1" x14ac:dyDescent="0.2">
      <c r="A63" s="93"/>
      <c r="B63" s="93"/>
      <c r="C63" s="93"/>
      <c r="D63" s="93"/>
      <c r="E63" s="93"/>
      <c r="F63" s="93"/>
      <c r="G63" s="94"/>
    </row>
    <row r="64" spans="1:7" ht="11.25" customHeight="1" x14ac:dyDescent="0.2">
      <c r="A64" s="93"/>
      <c r="B64" s="93"/>
      <c r="C64" s="93"/>
      <c r="D64" s="93"/>
      <c r="E64" s="93"/>
      <c r="F64" s="93"/>
      <c r="G64" s="94"/>
    </row>
    <row r="65" spans="1:7" ht="11.25" customHeight="1" x14ac:dyDescent="0.2">
      <c r="A65" s="93"/>
      <c r="B65" s="93"/>
      <c r="C65" s="93"/>
      <c r="D65" s="93"/>
      <c r="E65" s="93"/>
      <c r="F65" s="93"/>
      <c r="G65" s="94"/>
    </row>
    <row r="66" spans="1:7" ht="11.25" customHeight="1" x14ac:dyDescent="0.2">
      <c r="A66" s="93"/>
      <c r="B66" s="93"/>
      <c r="C66" s="93"/>
      <c r="D66" s="93"/>
      <c r="E66" s="93"/>
      <c r="F66" s="93"/>
      <c r="G66" s="94"/>
    </row>
    <row r="67" spans="1:7" ht="11.25" customHeight="1" x14ac:dyDescent="0.2">
      <c r="A67" s="93"/>
      <c r="B67" s="93"/>
      <c r="C67" s="93"/>
      <c r="D67" s="93"/>
      <c r="E67" s="93"/>
      <c r="F67" s="93"/>
      <c r="G67" s="94"/>
    </row>
    <row r="68" spans="1:7" ht="11.25" customHeight="1" x14ac:dyDescent="0.2">
      <c r="A68" s="93"/>
      <c r="B68" s="93"/>
      <c r="C68" s="93"/>
      <c r="D68" s="93"/>
      <c r="E68" s="93"/>
      <c r="F68" s="93"/>
      <c r="G68" s="94"/>
    </row>
    <row r="69" spans="1:7" ht="9.9499999999999993" customHeight="1" x14ac:dyDescent="0.2">
      <c r="A69" s="93"/>
      <c r="B69" s="93"/>
      <c r="C69" s="93"/>
      <c r="D69" s="93"/>
      <c r="E69" s="93"/>
      <c r="F69" s="93"/>
      <c r="G69" s="94"/>
    </row>
    <row r="70" spans="1:7" ht="9.9499999999999993" customHeight="1" x14ac:dyDescent="0.2">
      <c r="A70" s="108" t="s">
        <v>89</v>
      </c>
      <c r="B70" s="108"/>
      <c r="C70" s="108"/>
      <c r="D70" s="179" t="s">
        <v>90</v>
      </c>
      <c r="E70" s="179"/>
      <c r="F70" s="179" t="s">
        <v>75</v>
      </c>
      <c r="G70" s="179"/>
    </row>
    <row r="71" spans="1:7" ht="9.9499999999999993" customHeight="1" x14ac:dyDescent="0.2">
      <c r="A71" s="107" t="s">
        <v>79</v>
      </c>
      <c r="B71" s="107"/>
      <c r="C71" s="107"/>
      <c r="D71" s="195" t="s">
        <v>80</v>
      </c>
      <c r="E71" s="195"/>
      <c r="F71" s="178" t="s">
        <v>81</v>
      </c>
      <c r="G71" s="178"/>
    </row>
    <row r="72" spans="1:7" ht="9.9499999999999993" customHeight="1" x14ac:dyDescent="0.2">
      <c r="A72" s="107"/>
      <c r="B72" s="107"/>
      <c r="C72" s="107"/>
      <c r="D72" s="107"/>
      <c r="E72" s="107"/>
      <c r="F72" s="107"/>
      <c r="G72" s="95"/>
    </row>
    <row r="73" spans="1:7" ht="9.9499999999999993" customHeight="1" x14ac:dyDescent="0.2">
      <c r="A73" s="93"/>
      <c r="B73" s="93"/>
      <c r="C73" s="93"/>
      <c r="D73" s="93"/>
      <c r="E73" s="93"/>
      <c r="F73" s="93"/>
      <c r="G73" s="94"/>
    </row>
    <row r="74" spans="1:7" ht="9.9499999999999993" customHeight="1" x14ac:dyDescent="0.2">
      <c r="A74" s="93"/>
      <c r="B74" s="93"/>
      <c r="C74" s="93"/>
      <c r="D74" s="93"/>
      <c r="E74" s="93"/>
      <c r="F74" s="93"/>
      <c r="G74" s="94"/>
    </row>
    <row r="75" spans="1:7" x14ac:dyDescent="0.2">
      <c r="A75" s="93"/>
      <c r="B75" s="93"/>
      <c r="C75" s="93"/>
      <c r="D75" s="93"/>
      <c r="E75" s="93"/>
      <c r="F75" s="93"/>
      <c r="G75" s="94"/>
    </row>
    <row r="76" spans="1:7" x14ac:dyDescent="0.2">
      <c r="A76" s="96" t="s">
        <v>91</v>
      </c>
      <c r="B76" s="96"/>
      <c r="C76" s="96"/>
      <c r="D76" s="96"/>
      <c r="E76" s="93"/>
      <c r="F76" s="93"/>
      <c r="G76" s="94"/>
    </row>
    <row r="77" spans="1:7" x14ac:dyDescent="0.2">
      <c r="A77" s="93"/>
      <c r="B77" s="93"/>
      <c r="C77" s="93"/>
      <c r="D77" s="93"/>
      <c r="E77" s="93"/>
      <c r="F77" s="93"/>
      <c r="G77" s="94"/>
    </row>
    <row r="78" spans="1:7" x14ac:dyDescent="0.2">
      <c r="A78" s="97" t="s">
        <v>92</v>
      </c>
    </row>
    <row r="79" spans="1:7" x14ac:dyDescent="0.2">
      <c r="A79" s="97" t="s">
        <v>93</v>
      </c>
    </row>
    <row r="80" spans="1:7" x14ac:dyDescent="0.2">
      <c r="A80" s="97" t="s">
        <v>94</v>
      </c>
    </row>
    <row r="81" spans="1:1" x14ac:dyDescent="0.2">
      <c r="A81" s="97" t="s">
        <v>95</v>
      </c>
    </row>
    <row r="82" spans="1:1" x14ac:dyDescent="0.2">
      <c r="A82" s="97" t="s">
        <v>96</v>
      </c>
    </row>
  </sheetData>
  <mergeCells count="59">
    <mergeCell ref="F70:G70"/>
    <mergeCell ref="D71:E71"/>
    <mergeCell ref="F71:G71"/>
    <mergeCell ref="D36:E36"/>
    <mergeCell ref="D37:E37"/>
    <mergeCell ref="D38:E38"/>
    <mergeCell ref="B39:C39"/>
    <mergeCell ref="D39:E39"/>
    <mergeCell ref="D70:E70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D16:E16"/>
    <mergeCell ref="D17:E17"/>
    <mergeCell ref="D18:E18"/>
    <mergeCell ref="B19:C19"/>
    <mergeCell ref="D19:E19"/>
    <mergeCell ref="B20:C20"/>
    <mergeCell ref="D20:E20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Anexo 14 Março</vt:lpstr>
      <vt:lpstr>Março</vt:lpstr>
      <vt:lpstr>Despesas folha pgto</vt:lpstr>
      <vt:lpstr>Despesas Utilidade Publica</vt:lpstr>
      <vt:lpstr>Despesas serviços prestados</vt:lpstr>
      <vt:lpstr>Outras despesas</vt:lpstr>
      <vt:lpstr>obras</vt:lpstr>
      <vt:lpstr>Material medico</vt:lpstr>
      <vt:lpstr>Material consumo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2023-04-10T19:20:14Z</cp:lastPrinted>
  <dcterms:created xsi:type="dcterms:W3CDTF">2023-02-13T16:25:39Z</dcterms:created>
  <dcterms:modified xsi:type="dcterms:W3CDTF">2023-04-12T12:04:08Z</dcterms:modified>
</cp:coreProperties>
</file>