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8520" firstSheet="2" activeTab="6"/>
  </bookViews>
  <sheets>
    <sheet name="Anexo 14 Outubro" sheetId="1" r:id="rId1"/>
    <sheet name="Outubro" sheetId="2" r:id="rId2"/>
    <sheet name="Bens Permanentes" sheetId="3" r:id="rId3"/>
    <sheet name="Folha de Pagamento" sheetId="5" r:id="rId4"/>
    <sheet name="Material de Consumo" sheetId="6" r:id="rId5"/>
    <sheet name="Serviços Prestados" sheetId="7" r:id="rId6"/>
    <sheet name="Utilidade Pública" sheetId="8" r:id="rId7"/>
    <sheet name="Plan4" sheetId="4" r:id="rId8"/>
  </sheets>
  <externalReferences>
    <externalReference r:id="rId9"/>
  </externalReferences>
  <definedNames>
    <definedName name="_xlnm._FilterDatabase" localSheetId="0" hidden="1">'Anexo 14 Outubro'!$B$37:$G$43</definedName>
    <definedName name="_xlnm._FilterDatabase" localSheetId="2" hidden="1">'Bens Permanentes'!$F$11:$G$11</definedName>
    <definedName name="_xlnm._FilterDatabase" localSheetId="3" hidden="1">'Folha de Pagamento'!$A$10:$G$33</definedName>
    <definedName name="_xlnm._FilterDatabase" localSheetId="4" hidden="1">'Material de Consumo'!$A$10:$G$19</definedName>
    <definedName name="_xlnm._FilterDatabase" localSheetId="1" hidden="1">Outubro!$A$10:$G$48</definedName>
    <definedName name="_xlnm._FilterDatabase" localSheetId="5" hidden="1">'Serviços Prestados'!$A$10:$G$17</definedName>
    <definedName name="_xlnm._FilterDatabase" localSheetId="6" hidden="1">'Utilidade Pública'!$A$10:$G$18</definedName>
  </definedNames>
  <calcPr calcId="144525"/>
</workbook>
</file>

<file path=xl/calcChain.xml><?xml version="1.0" encoding="utf-8"?>
<calcChain xmlns="http://schemas.openxmlformats.org/spreadsheetml/2006/main">
  <c r="G19" i="8" l="1"/>
  <c r="G18" i="7"/>
  <c r="G20" i="6"/>
  <c r="G33" i="5"/>
  <c r="G28" i="3"/>
  <c r="G63" i="2"/>
  <c r="E85" i="1"/>
  <c r="D85" i="1"/>
  <c r="F84" i="1"/>
  <c r="C84" i="1"/>
  <c r="F83" i="1"/>
  <c r="F85" i="1" s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54" i="1" l="1"/>
  <c r="C65" i="1" s="1"/>
  <c r="F50" i="1"/>
  <c r="F59" i="1"/>
  <c r="F49" i="1"/>
  <c r="F63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<sst xmlns="http://schemas.openxmlformats.org/spreadsheetml/2006/main" count="376" uniqueCount="161">
  <si>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</si>
  <si>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</si>
  <si>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</si>
  <si>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</si>
  <si>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</si>
  <si>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</si>
  <si>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</si>
  <si>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</si>
  <si>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</si>
  <si>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</si>
  <si>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Outubro/2023</t>
  </si>
  <si>
    <t>ORIGEM DOS RECURSOS (1):MUNICIPAL</t>
  </si>
  <si>
    <t>DOCUMENTO</t>
  </si>
  <si>
    <t>DATA</t>
  </si>
  <si>
    <t>VIGÊNCIA</t>
  </si>
  <si>
    <t>VALOR - R$</t>
  </si>
  <si>
    <t>TERMO DE FOMENTO 11/2023</t>
  </si>
  <si>
    <t>01/01/2023 á 31/12/2023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</si>
  <si>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</si>
  <si>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</si>
  <si>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</si>
  <si>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</si>
  <si>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</si>
  <si>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</si>
  <si>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</si>
  <si>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</si>
  <si>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</si>
  <si>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</si>
  <si>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</si>
  <si>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</si>
  <si>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</si>
  <si>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</si>
  <si>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</si>
  <si>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</si>
  <si>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</si>
  <si>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10/2023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</si>
  <si>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</si>
  <si>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</si>
  <si>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</si>
  <si>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</si>
  <si>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</si>
  <si>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</si>
  <si>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</si>
  <si>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</si>
  <si>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</si>
  <si>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</si>
  <si>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</si>
  <si>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</si>
  <si>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</si>
  <si>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</si>
  <si>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</si>
  <si>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</si>
  <si>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</si>
  <si>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</si>
  <si>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</si>
  <si>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</si>
  <si>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</si>
  <si>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</si>
  <si>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</si>
  <si>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</si>
  <si>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</si>
  <si>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</si>
  <si>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</si>
  <si>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</si>
  <si>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</si>
  <si>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</si>
  <si>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</si>
  <si>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</si>
  <si>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</si>
  <si>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</si>
  <si>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</si>
  <si>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</si>
  <si>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</si>
  <si>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</si>
  <si>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</si>
  <si>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</si>
  <si>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</si>
  <si>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</si>
  <si>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21  de Novembro de 2023.</t>
  </si>
  <si>
    <t xml:space="preserve">RESPONSÁVEL(IS): </t>
  </si>
  <si>
    <t>_____________________________</t>
  </si>
  <si>
    <t>Juliana Soares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</si>
  <si>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</si>
  <si>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</si>
  <si>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</si>
  <si>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</si>
  <si>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</si>
  <si>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</si>
  <si>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</si>
  <si>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</si>
  <si>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</si>
  <si>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</si>
  <si>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</si>
  <si>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</si>
  <si>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Valor</t>
  </si>
  <si>
    <t>NFE 13606</t>
  </si>
  <si>
    <t>Lojas Minatel Ltda</t>
  </si>
  <si>
    <t>Bens Permanentes</t>
  </si>
  <si>
    <t>NFE 2703</t>
  </si>
  <si>
    <t>Casa de Embalagens Sta Rosa</t>
  </si>
  <si>
    <t>Material de Consumo</t>
  </si>
  <si>
    <t>Holerite</t>
  </si>
  <si>
    <t>Mara Livia Freire</t>
  </si>
  <si>
    <t>Folha de Pagamento</t>
  </si>
  <si>
    <t>Camila Ferri Pereira Martins</t>
  </si>
  <si>
    <t>NFE 518</t>
  </si>
  <si>
    <t>MRB Assessoria Contabil</t>
  </si>
  <si>
    <t>Serviços  Prestados</t>
  </si>
  <si>
    <t>30/092023</t>
  </si>
  <si>
    <t>Gabrieli Monique Pinheiro Andreazzi</t>
  </si>
  <si>
    <t>NFSE 1</t>
  </si>
  <si>
    <t xml:space="preserve">Donizete Lopes Gomes </t>
  </si>
  <si>
    <t>NFE1141</t>
  </si>
  <si>
    <t>Monteiro Serviços Terceirizado</t>
  </si>
  <si>
    <t>Guia</t>
  </si>
  <si>
    <t>FGTS</t>
  </si>
  <si>
    <t>Pis</t>
  </si>
  <si>
    <t>NFE  429</t>
  </si>
  <si>
    <t>Aliança Comercio de Extintores</t>
  </si>
  <si>
    <t>IRRF/INSS</t>
  </si>
  <si>
    <t>NFE 8637</t>
  </si>
  <si>
    <t>Higimais</t>
  </si>
  <si>
    <t>NFE 27796</t>
  </si>
  <si>
    <t>And Shop Suprimntos Médicos</t>
  </si>
  <si>
    <t>NFE 27797</t>
  </si>
  <si>
    <t>NFE 27798</t>
  </si>
  <si>
    <t>NFE 27795</t>
  </si>
  <si>
    <t>NFE 4599</t>
  </si>
  <si>
    <t>Many Sales Industria</t>
  </si>
  <si>
    <t>NFE 4600</t>
  </si>
  <si>
    <t>NFE 103927</t>
  </si>
  <si>
    <t>Cirurgica Medeiros Ltda</t>
  </si>
  <si>
    <t>NFE 5678</t>
  </si>
  <si>
    <t>Adriana Ribeiro Figueira ME</t>
  </si>
  <si>
    <t>NF 174787788</t>
  </si>
  <si>
    <t>Telefonica Brasil S/A</t>
  </si>
  <si>
    <t>Utilidade Pública</t>
  </si>
  <si>
    <t>NF3218901</t>
  </si>
  <si>
    <t>Claro S/A</t>
  </si>
  <si>
    <t>NFSE 20</t>
  </si>
  <si>
    <t>Robson Luis Gonçalves da Silva</t>
  </si>
  <si>
    <t>NFE 12238</t>
  </si>
  <si>
    <t>Marca Medica Comercio e  Serviços Eireli</t>
  </si>
  <si>
    <t>NFE 12748</t>
  </si>
  <si>
    <t>Fisiofit Fabricação e Comercio de Equipamento</t>
  </si>
  <si>
    <t>Boleto</t>
  </si>
  <si>
    <t>MercadoPago</t>
  </si>
  <si>
    <t>NFE 34974</t>
  </si>
  <si>
    <t>Dellamed S/A</t>
  </si>
  <si>
    <t>NFE 15793</t>
  </si>
  <si>
    <t>Ortoline Produtos Ortopedicos</t>
  </si>
  <si>
    <t>NFE 11329</t>
  </si>
  <si>
    <t>Acimaq  Equipamentos Industriais</t>
  </si>
  <si>
    <t>Conta</t>
  </si>
  <si>
    <t>Cia Saneamento Básico do Estado de São Paulo</t>
  </si>
  <si>
    <t>NFE 2064</t>
  </si>
  <si>
    <t>Mauro Moraes Filho Comer Mat Construção</t>
  </si>
  <si>
    <t>NFE 036</t>
  </si>
  <si>
    <t>Maria Luiza Pereira Vilas Boas</t>
  </si>
  <si>
    <t xml:space="preserve">Conta </t>
  </si>
  <si>
    <t>CPFL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</si>
</sst>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0" fillId="0" borderId="0" xfId="0" applyBorder="1"/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1" xfId="3" applyFont="1" applyBorder="1" applyAlignment="1">
      <alignment horizontal="left" wrapText="1"/>
    </xf>
    <xf numFmtId="0" fontId="13" fillId="0" borderId="1" xfId="3" applyFont="1" applyBorder="1" applyAlignment="1">
      <alignment wrapText="1"/>
    </xf>
    <xf numFmtId="0" fontId="6" fillId="0" borderId="1" xfId="0" applyFont="1" applyBorder="1"/>
    <xf numFmtId="0" fontId="9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1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1" xfId="4" applyNumberFormat="1" applyFont="1" applyBorder="1" applyAlignment="1">
      <alignment horizontal="center"/>
    </xf>
    <xf numFmtId="43" fontId="13" fillId="0" borderId="1" xfId="4" applyNumberFormat="1" applyFont="1" applyBorder="1" applyAlignment="1">
      <alignment horizontal="left" vertical="center" wrapText="1"/>
    </xf>
    <xf numFmtId="164" fontId="13" fillId="0" borderId="1" xfId="4" applyNumberFormat="1" applyFont="1" applyBorder="1" applyAlignment="1">
      <alignment horizontal="center" wrapText="1"/>
    </xf>
    <xf numFmtId="165" fontId="13" fillId="0" borderId="2" xfId="3" applyNumberFormat="1" applyFont="1" applyBorder="1" applyAlignment="1">
      <alignment horizontal="center" wrapText="1"/>
    </xf>
    <xf numFmtId="164" fontId="13" fillId="0" borderId="1" xfId="4" applyNumberFormat="1" applyFont="1" applyBorder="1" applyAlignment="1">
      <alignment horizontal="center"/>
    </xf>
    <xf numFmtId="0" fontId="15" fillId="0" borderId="1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3" fillId="0" borderId="1" xfId="3" applyFont="1" applyBorder="1" applyAlignment="1">
      <alignment horizontal="left" wrapText="1"/>
    </xf>
    <xf numFmtId="164" fontId="13" fillId="0" borderId="4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0" fontId="15" fillId="2" borderId="1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4" xfId="4" applyNumberFormat="1" applyFont="1" applyFill="1" applyBorder="1" applyAlignment="1">
      <alignment horizontal="center"/>
    </xf>
    <xf numFmtId="164" fontId="13" fillId="2" borderId="1" xfId="4" applyNumberFormat="1" applyFont="1" applyFill="1" applyBorder="1" applyAlignment="1">
      <alignment horizontal="center"/>
    </xf>
    <xf numFmtId="0" fontId="16" fillId="0" borderId="5" xfId="3" applyFont="1" applyBorder="1" applyAlignment="1">
      <alignment horizontal="left" wrapText="1"/>
    </xf>
    <xf numFmtId="0" fontId="16" fillId="0" borderId="6" xfId="3" applyFont="1" applyBorder="1" applyAlignment="1">
      <alignment horizontal="left" wrapText="1"/>
    </xf>
    <xf numFmtId="164" fontId="9" fillId="0" borderId="6" xfId="4" applyNumberFormat="1" applyFont="1" applyBorder="1" applyAlignment="1">
      <alignment horizontal="center"/>
    </xf>
    <xf numFmtId="164" fontId="9" fillId="0" borderId="7" xfId="4" applyNumberFormat="1" applyFont="1" applyBorder="1" applyAlignment="1">
      <alignment horizontal="center"/>
    </xf>
    <xf numFmtId="0" fontId="10" fillId="0" borderId="8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3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3" xfId="1" applyFont="1" applyFill="1" applyBorder="1" applyAlignment="1"/>
    <xf numFmtId="164" fontId="13" fillId="0" borderId="1" xfId="6" applyFont="1" applyBorder="1" applyAlignment="1"/>
    <xf numFmtId="164" fontId="13" fillId="0" borderId="4" xfId="6" applyFont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3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43" fontId="10" fillId="0" borderId="4" xfId="1" applyFont="1" applyFill="1" applyBorder="1" applyAlignment="1"/>
    <xf numFmtId="43" fontId="10" fillId="0" borderId="1" xfId="1" applyFont="1" applyFill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10" xfId="3" applyFont="1" applyBorder="1" applyAlignment="1"/>
    <xf numFmtId="0" fontId="14" fillId="0" borderId="8" xfId="3" applyFont="1" applyBorder="1" applyAlignment="1"/>
    <xf numFmtId="0" fontId="14" fillId="0" borderId="1" xfId="3" applyFont="1" applyBorder="1" applyAlignment="1"/>
    <xf numFmtId="0" fontId="14" fillId="0" borderId="11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43" fontId="10" fillId="0" borderId="4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43" fontId="10" fillId="0" borderId="4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4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43" fontId="14" fillId="3" borderId="4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Border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16" fillId="0" borderId="3" xfId="0" applyFont="1" applyBorder="1" applyAlignment="1">
      <alignment horizontal="center" vertical="distributed"/>
    </xf>
    <xf numFmtId="0" fontId="16" fillId="0" borderId="9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  <xf numFmtId="0" fontId="24" fillId="0" borderId="2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2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4" fontId="24" fillId="0" borderId="12" xfId="2" applyFont="1" applyBorder="1" applyAlignment="1">
      <alignment horizontal="center"/>
    </xf>
    <xf numFmtId="14" fontId="23" fillId="0" borderId="1" xfId="9" applyNumberFormat="1" applyFont="1" applyFill="1" applyBorder="1" applyAlignment="1">
      <alignment horizontal="center" vertical="center"/>
    </xf>
    <xf numFmtId="0" fontId="26" fillId="0" borderId="3" xfId="9" applyFont="1" applyFill="1" applyBorder="1" applyAlignment="1">
      <alignment horizontal="center"/>
    </xf>
    <xf numFmtId="0" fontId="26" fillId="0" borderId="4" xfId="9" applyFont="1" applyFill="1" applyBorder="1" applyAlignment="1">
      <alignment horizontal="center"/>
    </xf>
    <xf numFmtId="0" fontId="26" fillId="0" borderId="3" xfId="9" applyFont="1" applyFill="1" applyBorder="1" applyAlignment="1">
      <alignment horizontal="center" vertical="center"/>
    </xf>
    <xf numFmtId="0" fontId="26" fillId="0" borderId="4" xfId="9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/>
    </xf>
    <xf numFmtId="44" fontId="23" fillId="0" borderId="1" xfId="7" applyFont="1" applyFill="1" applyBorder="1" applyAlignment="1"/>
    <xf numFmtId="0" fontId="22" fillId="0" borderId="0" xfId="0" applyFont="1" applyFill="1"/>
    <xf numFmtId="0" fontId="23" fillId="0" borderId="4" xfId="9" applyFont="1" applyFill="1" applyBorder="1" applyAlignment="1">
      <alignment horizontal="center"/>
    </xf>
    <xf numFmtId="44" fontId="23" fillId="0" borderId="1" xfId="7" applyFont="1" applyFill="1" applyBorder="1" applyAlignment="1">
      <alignment horizontal="right"/>
    </xf>
    <xf numFmtId="0" fontId="25" fillId="0" borderId="0" xfId="0" applyFont="1" applyFill="1" applyAlignment="1">
      <alignment horizontal="center"/>
    </xf>
    <xf numFmtId="14" fontId="26" fillId="0" borderId="1" xfId="9" applyNumberFormat="1" applyFont="1" applyFill="1" applyBorder="1" applyAlignment="1">
      <alignment horizontal="center"/>
    </xf>
    <xf numFmtId="0" fontId="23" fillId="0" borderId="3" xfId="9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6" fillId="0" borderId="4" xfId="9" applyFont="1" applyFill="1" applyBorder="1" applyAlignment="1">
      <alignment horizontal="center"/>
    </xf>
    <xf numFmtId="14" fontId="23" fillId="0" borderId="1" xfId="9" applyNumberFormat="1" applyFont="1" applyFill="1" applyBorder="1" applyAlignment="1">
      <alignment horizontal="center"/>
    </xf>
    <xf numFmtId="0" fontId="23" fillId="0" borderId="3" xfId="9" applyFont="1" applyFill="1" applyBorder="1" applyAlignment="1">
      <alignment horizontal="center"/>
    </xf>
    <xf numFmtId="0" fontId="23" fillId="0" borderId="4" xfId="9" applyFont="1" applyFill="1" applyBorder="1" applyAlignment="1">
      <alignment horizontal="center"/>
    </xf>
    <xf numFmtId="44" fontId="23" fillId="0" borderId="1" xfId="7" applyFont="1" applyFill="1" applyBorder="1" applyAlignment="1">
      <alignment horizontal="center"/>
    </xf>
    <xf numFmtId="0" fontId="23" fillId="0" borderId="3" xfId="9" applyFont="1" applyFill="1" applyBorder="1" applyAlignment="1">
      <alignment horizontal="center" wrapText="1"/>
    </xf>
    <xf numFmtId="0" fontId="23" fillId="0" borderId="4" xfId="9" applyFont="1" applyFill="1" applyBorder="1" applyAlignment="1">
      <alignment horizontal="center" wrapText="1"/>
    </xf>
    <xf numFmtId="0" fontId="26" fillId="0" borderId="1" xfId="5" applyFont="1" applyFill="1" applyBorder="1" applyAlignment="1">
      <alignment horizontal="center" vertical="center"/>
    </xf>
    <xf numFmtId="14" fontId="26" fillId="0" borderId="1" xfId="5" applyNumberFormat="1" applyFont="1" applyFill="1" applyBorder="1" applyAlignment="1">
      <alignment horizontal="center" vertical="center"/>
    </xf>
    <xf numFmtId="0" fontId="26" fillId="0" borderId="1" xfId="5" applyFont="1" applyFill="1" applyBorder="1" applyAlignment="1">
      <alignment horizontal="center"/>
    </xf>
    <xf numFmtId="14" fontId="26" fillId="0" borderId="1" xfId="9" applyNumberFormat="1" applyFont="1" applyFill="1" applyBorder="1" applyAlignment="1">
      <alignment horizontal="center" vertical="center"/>
    </xf>
    <xf numFmtId="14" fontId="26" fillId="3" borderId="1" xfId="9" applyNumberFormat="1" applyFont="1" applyFill="1" applyBorder="1" applyAlignment="1">
      <alignment horizontal="center" vertical="center"/>
    </xf>
    <xf numFmtId="0" fontId="26" fillId="3" borderId="3" xfId="9" applyFont="1" applyFill="1" applyBorder="1" applyAlignment="1">
      <alignment horizontal="center"/>
    </xf>
    <xf numFmtId="0" fontId="26" fillId="3" borderId="4" xfId="9" applyFont="1" applyFill="1" applyBorder="1" applyAlignment="1">
      <alignment horizontal="center"/>
    </xf>
    <xf numFmtId="0" fontId="26" fillId="3" borderId="3" xfId="9" applyFont="1" applyFill="1" applyBorder="1" applyAlignment="1">
      <alignment horizontal="center" vertical="center"/>
    </xf>
    <xf numFmtId="0" fontId="26" fillId="3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/>
    </xf>
    <xf numFmtId="44" fontId="23" fillId="3" borderId="4" xfId="7" applyFont="1" applyFill="1" applyBorder="1" applyAlignment="1">
      <alignment horizontal="right"/>
    </xf>
    <xf numFmtId="0" fontId="26" fillId="0" borderId="1" xfId="9" applyFont="1" applyFill="1" applyBorder="1" applyAlignment="1">
      <alignment horizontal="center"/>
    </xf>
    <xf numFmtId="0" fontId="26" fillId="0" borderId="1" xfId="9" applyFont="1" applyFill="1" applyBorder="1" applyAlignment="1">
      <alignment horizontal="center" vertical="center"/>
    </xf>
    <xf numFmtId="44" fontId="23" fillId="0" borderId="4" xfId="9" applyNumberFormat="1" applyFont="1" applyFill="1" applyBorder="1" applyAlignment="1">
      <alignment horizontal="right"/>
    </xf>
    <xf numFmtId="0" fontId="26" fillId="0" borderId="3" xfId="5" applyFont="1" applyFill="1" applyBorder="1" applyAlignment="1">
      <alignment horizontal="center"/>
    </xf>
    <xf numFmtId="0" fontId="26" fillId="0" borderId="4" xfId="5" applyFont="1" applyFill="1" applyBorder="1" applyAlignment="1">
      <alignment horizontal="center"/>
    </xf>
    <xf numFmtId="0" fontId="26" fillId="0" borderId="3" xfId="5" applyFont="1" applyFill="1" applyBorder="1" applyAlignment="1">
      <alignment horizontal="center" vertical="center"/>
    </xf>
    <xf numFmtId="0" fontId="26" fillId="0" borderId="4" xfId="5" applyFont="1" applyFill="1" applyBorder="1" applyAlignment="1">
      <alignment horizontal="center" vertical="center"/>
    </xf>
    <xf numFmtId="0" fontId="26" fillId="0" borderId="1" xfId="5" applyFont="1" applyFill="1" applyBorder="1" applyAlignment="1">
      <alignment horizontal="center"/>
    </xf>
    <xf numFmtId="0" fontId="26" fillId="0" borderId="1" xfId="9" applyFont="1" applyFill="1" applyBorder="1" applyAlignment="1">
      <alignment horizontal="center"/>
    </xf>
    <xf numFmtId="14" fontId="26" fillId="0" borderId="1" xfId="5" applyNumberFormat="1" applyFont="1" applyFill="1" applyBorder="1" applyAlignment="1">
      <alignment horizontal="center"/>
    </xf>
    <xf numFmtId="14" fontId="26" fillId="0" borderId="3" xfId="5" applyNumberFormat="1" applyFont="1" applyFill="1" applyBorder="1" applyAlignment="1">
      <alignment horizontal="center"/>
    </xf>
    <xf numFmtId="14" fontId="27" fillId="0" borderId="3" xfId="5" applyNumberFormat="1" applyFont="1" applyFill="1" applyBorder="1" applyAlignment="1">
      <alignment horizontal="center"/>
    </xf>
    <xf numFmtId="0" fontId="26" fillId="0" borderId="9" xfId="5" applyFont="1" applyFill="1" applyBorder="1" applyAlignment="1">
      <alignment horizontal="center"/>
    </xf>
    <xf numFmtId="0" fontId="26" fillId="0" borderId="9" xfId="5" applyFont="1" applyFill="1" applyBorder="1" applyAlignment="1">
      <alignment horizontal="center" vertical="center"/>
    </xf>
    <xf numFmtId="0" fontId="16" fillId="0" borderId="3" xfId="9" applyFont="1" applyBorder="1" applyAlignment="1"/>
    <xf numFmtId="0" fontId="16" fillId="0" borderId="9" xfId="9" applyFont="1" applyBorder="1" applyAlignment="1"/>
    <xf numFmtId="0" fontId="16" fillId="0" borderId="4" xfId="9" applyFont="1" applyBorder="1" applyAlignment="1"/>
    <xf numFmtId="44" fontId="28" fillId="4" borderId="1" xfId="7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  <xf numFmtId="0" fontId="16" fillId="0" borderId="3" xfId="0" applyFont="1" applyBorder="1" applyAlignment="1">
      <alignment vertical="distributed"/>
    </xf>
    <xf numFmtId="0" fontId="16" fillId="0" borderId="9" xfId="0" applyFont="1" applyBorder="1" applyAlignment="1">
      <alignment vertical="distributed"/>
    </xf>
    <xf numFmtId="0" fontId="16" fillId="0" borderId="4" xfId="0" applyFont="1" applyBorder="1" applyAlignment="1">
      <alignment vertical="distributed"/>
    </xf>
    <xf numFmtId="0" fontId="26" fillId="0" borderId="4" xfId="5" applyFont="1" applyFill="1" applyBorder="1" applyAlignment="1">
      <alignment horizontal="center"/>
    </xf>
    <xf numFmtId="0" fontId="26" fillId="3" borderId="4" xfId="9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3" fillId="3" borderId="1" xfId="9" applyFont="1" applyFill="1" applyBorder="1" applyAlignment="1">
      <alignment horizontal="center"/>
    </xf>
    <xf numFmtId="44" fontId="23" fillId="3" borderId="1" xfId="7" applyFont="1" applyFill="1" applyBorder="1" applyAlignment="1">
      <alignment horizontal="right"/>
    </xf>
    <xf numFmtId="0" fontId="22" fillId="3" borderId="0" xfId="0" applyFont="1" applyFill="1"/>
    <xf numFmtId="0" fontId="23" fillId="3" borderId="0" xfId="0" applyFont="1" applyFill="1" applyAlignment="1">
      <alignment horizontal="justify" vertical="justify"/>
    </xf>
    <xf numFmtId="0" fontId="16" fillId="3" borderId="9" xfId="0" applyFont="1" applyFill="1" applyBorder="1" applyAlignment="1">
      <alignment vertical="distributed"/>
    </xf>
    <xf numFmtId="0" fontId="24" fillId="3" borderId="2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6" fillId="3" borderId="1" xfId="5" applyFont="1" applyFill="1" applyBorder="1" applyAlignment="1">
      <alignment horizontal="center"/>
    </xf>
    <xf numFmtId="0" fontId="26" fillId="3" borderId="1" xfId="9" applyFont="1" applyFill="1" applyBorder="1" applyAlignment="1">
      <alignment horizontal="center"/>
    </xf>
    <xf numFmtId="0" fontId="16" fillId="3" borderId="4" xfId="9" applyFont="1" applyFill="1" applyBorder="1" applyAlignment="1"/>
    <xf numFmtId="0" fontId="29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14" fontId="23" fillId="3" borderId="1" xfId="9" applyNumberFormat="1" applyFont="1" applyFill="1" applyBorder="1" applyAlignment="1">
      <alignment horizontal="center" vertical="center"/>
    </xf>
    <xf numFmtId="0" fontId="23" fillId="3" borderId="3" xfId="9" applyFont="1" applyFill="1" applyBorder="1" applyAlignment="1">
      <alignment horizontal="center"/>
    </xf>
    <xf numFmtId="0" fontId="23" fillId="3" borderId="4" xfId="9" applyFont="1" applyFill="1" applyBorder="1" applyAlignment="1">
      <alignment horizontal="center"/>
    </xf>
    <xf numFmtId="0" fontId="23" fillId="3" borderId="3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3/Anual/AnualALTERADA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  <sheetName val="Anexo Anual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">
          <cell r="F13" t="str">
            <v>Bens Permanentes</v>
          </cell>
          <cell r="G13">
            <v>2828</v>
          </cell>
        </row>
        <row r="14">
          <cell r="F14" t="str">
            <v>Material de Consumo</v>
          </cell>
          <cell r="G14">
            <v>521.61</v>
          </cell>
        </row>
        <row r="15">
          <cell r="F15" t="str">
            <v>Folha de Pagamento</v>
          </cell>
          <cell r="G15">
            <v>3072.46</v>
          </cell>
        </row>
        <row r="16">
          <cell r="F16" t="str">
            <v>Folha de Pagamento</v>
          </cell>
          <cell r="G16">
            <v>3444</v>
          </cell>
        </row>
        <row r="17">
          <cell r="F17" t="str">
            <v>Serviços  Prestados</v>
          </cell>
          <cell r="G17">
            <v>1125</v>
          </cell>
        </row>
        <row r="18">
          <cell r="F18" t="str">
            <v>Folha de Pagamento</v>
          </cell>
          <cell r="G18">
            <v>1444.62</v>
          </cell>
        </row>
        <row r="19">
          <cell r="F19" t="str">
            <v>Serviços  Prestados</v>
          </cell>
          <cell r="G19">
            <v>240</v>
          </cell>
        </row>
        <row r="20">
          <cell r="F20" t="str">
            <v>Serviços  Prestados</v>
          </cell>
          <cell r="G20">
            <v>3901.75</v>
          </cell>
        </row>
        <row r="21">
          <cell r="F21" t="str">
            <v>Folha de Pagamento</v>
          </cell>
          <cell r="G21">
            <v>720.35</v>
          </cell>
        </row>
        <row r="22">
          <cell r="F22" t="str">
            <v>Folha de Pagamento</v>
          </cell>
          <cell r="G22">
            <v>90.04</v>
          </cell>
        </row>
        <row r="23">
          <cell r="F23" t="str">
            <v>Serviços  Prestados</v>
          </cell>
          <cell r="G23">
            <v>300</v>
          </cell>
        </row>
        <row r="24">
          <cell r="F24" t="str">
            <v>Folha de Pagamento</v>
          </cell>
          <cell r="G24">
            <v>3456.49</v>
          </cell>
        </row>
        <row r="25">
          <cell r="F25" t="str">
            <v>Material de Consumo</v>
          </cell>
          <cell r="G25">
            <v>86.9</v>
          </cell>
        </row>
        <row r="26">
          <cell r="F26" t="str">
            <v>Bens Permanentes</v>
          </cell>
          <cell r="G26">
            <v>2996</v>
          </cell>
        </row>
        <row r="27">
          <cell r="F27" t="str">
            <v>Bens Permanentes</v>
          </cell>
          <cell r="G27">
            <v>2996</v>
          </cell>
        </row>
        <row r="28">
          <cell r="F28" t="str">
            <v>Bens Permanentes</v>
          </cell>
          <cell r="G28">
            <v>2996</v>
          </cell>
        </row>
        <row r="29">
          <cell r="F29" t="str">
            <v>Bens Permanentes</v>
          </cell>
          <cell r="G29">
            <v>2996</v>
          </cell>
        </row>
        <row r="30">
          <cell r="F30" t="str">
            <v>Bens Permanentes</v>
          </cell>
          <cell r="G30">
            <v>229.9</v>
          </cell>
        </row>
        <row r="31">
          <cell r="F31" t="str">
            <v>Bens Permanentes</v>
          </cell>
          <cell r="G31">
            <v>1149.5</v>
          </cell>
        </row>
        <row r="32">
          <cell r="F32" t="str">
            <v>Bens Permanentes</v>
          </cell>
          <cell r="G32">
            <v>299.99</v>
          </cell>
        </row>
        <row r="33">
          <cell r="F33" t="str">
            <v>Material de Consumo</v>
          </cell>
          <cell r="G33">
            <v>120</v>
          </cell>
        </row>
        <row r="34">
          <cell r="F34" t="str">
            <v>Utilidade Pública</v>
          </cell>
          <cell r="G34">
            <v>200.96</v>
          </cell>
        </row>
        <row r="35">
          <cell r="F35" t="str">
            <v>Utilidade Pública</v>
          </cell>
          <cell r="G35">
            <v>49.43</v>
          </cell>
        </row>
        <row r="36">
          <cell r="F36" t="str">
            <v>Serviços  Prestados</v>
          </cell>
          <cell r="G36">
            <v>130</v>
          </cell>
        </row>
        <row r="37">
          <cell r="F37" t="str">
            <v>Bens Permanentes</v>
          </cell>
          <cell r="G37">
            <v>11473.72</v>
          </cell>
        </row>
        <row r="38">
          <cell r="F38" t="str">
            <v>Material de Consumo</v>
          </cell>
          <cell r="G38">
            <v>760</v>
          </cell>
        </row>
        <row r="39">
          <cell r="F39" t="str">
            <v>Material de Consumo</v>
          </cell>
          <cell r="G39">
            <v>1562.6</v>
          </cell>
        </row>
        <row r="40">
          <cell r="F40" t="str">
            <v>Bens Permanentes</v>
          </cell>
          <cell r="G40">
            <v>1580.59</v>
          </cell>
        </row>
        <row r="41">
          <cell r="F41" t="str">
            <v>Bens Permanentes</v>
          </cell>
          <cell r="G41">
            <v>1970.15</v>
          </cell>
        </row>
        <row r="42">
          <cell r="F42" t="str">
            <v>Bens Permanentes</v>
          </cell>
          <cell r="G42">
            <v>846.62</v>
          </cell>
        </row>
        <row r="43">
          <cell r="F43" t="str">
            <v>Utilidade Pública</v>
          </cell>
          <cell r="G43">
            <v>200.96</v>
          </cell>
        </row>
        <row r="44">
          <cell r="F44" t="str">
            <v>Utilidade Pública</v>
          </cell>
          <cell r="G44">
            <v>253.05</v>
          </cell>
        </row>
        <row r="45">
          <cell r="F45" t="str">
            <v>Material de Consumo</v>
          </cell>
          <cell r="G45">
            <v>260</v>
          </cell>
        </row>
        <row r="46">
          <cell r="F46" t="str">
            <v>Material de Consumo</v>
          </cell>
          <cell r="G46">
            <v>233</v>
          </cell>
        </row>
        <row r="47">
          <cell r="F47" t="str">
            <v>Utilidade Pública</v>
          </cell>
          <cell r="G47">
            <v>111.61</v>
          </cell>
        </row>
        <row r="48">
          <cell r="F48" t="str">
            <v>Utilidade Pública</v>
          </cell>
          <cell r="G48">
            <v>93.53</v>
          </cell>
        </row>
        <row r="63">
          <cell r="G63">
            <v>54740.83</v>
          </cell>
        </row>
      </sheetData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workbookViewId="0">
      <selection activeCell="D123" sqref="D123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style="4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5" t="s">
        <v>0</v>
      </c>
      <c r="C5" s="5"/>
      <c r="D5" s="5"/>
      <c r="E5" s="5"/>
      <c r="F5" s="5"/>
      <c r="G5" s="5"/>
    </row>
    <row r="6" spans="1:7" ht="15" x14ac:dyDescent="0.25">
      <c r="B6" s="6" t="s">
        <v>1</v>
      </c>
      <c r="C6" s="6"/>
      <c r="D6" s="6"/>
      <c r="E6" s="6"/>
      <c r="F6" s="6"/>
      <c r="G6" s="6"/>
    </row>
    <row r="7" spans="1:7" ht="15" x14ac:dyDescent="0.25">
      <c r="B7" s="6" t="s">
        <v>2</v>
      </c>
      <c r="C7" s="6"/>
      <c r="D7" s="6"/>
      <c r="E7" s="6"/>
      <c r="F7" s="6"/>
      <c r="G7" s="6"/>
    </row>
    <row r="8" spans="1:7" ht="15" x14ac:dyDescent="0.25">
      <c r="A8" s="7"/>
      <c r="B8" s="7"/>
      <c r="C8" s="7"/>
      <c r="D8" s="7"/>
      <c r="E8" s="7"/>
      <c r="F8" s="7"/>
      <c r="G8" s="8"/>
    </row>
    <row r="9" spans="1:7" x14ac:dyDescent="0.2">
      <c r="B9" s="9"/>
      <c r="C9" s="9"/>
      <c r="D9" s="9"/>
      <c r="E9" s="10"/>
      <c r="F9" s="9"/>
      <c r="G9" s="9"/>
    </row>
    <row r="10" spans="1:7" ht="15.75" x14ac:dyDescent="0.25">
      <c r="B10" s="11" t="s">
        <v>3</v>
      </c>
      <c r="C10" s="11"/>
      <c r="D10" s="11"/>
      <c r="E10" s="11"/>
      <c r="F10" s="11"/>
      <c r="G10" s="9"/>
    </row>
    <row r="11" spans="1:7" ht="15.75" x14ac:dyDescent="0.25">
      <c r="B11" s="11" t="s">
        <v>4</v>
      </c>
      <c r="C11" s="11"/>
      <c r="D11" s="11"/>
      <c r="E11" s="11"/>
      <c r="F11" s="11"/>
      <c r="G11" s="9"/>
    </row>
    <row r="12" spans="1:7" ht="15.75" customHeight="1" x14ac:dyDescent="0.25">
      <c r="B12" s="12" t="s">
        <v>5</v>
      </c>
      <c r="C12" s="12"/>
      <c r="D12" s="12"/>
      <c r="E12" s="12"/>
      <c r="F12" s="12"/>
      <c r="G12" s="12"/>
    </row>
    <row r="13" spans="1:7" ht="15.75" customHeight="1" x14ac:dyDescent="0.25">
      <c r="B13" s="12" t="s">
        <v>6</v>
      </c>
      <c r="C13" s="12"/>
      <c r="D13" s="12"/>
      <c r="E13" s="12"/>
      <c r="F13" s="12"/>
      <c r="G13" s="12"/>
    </row>
    <row r="14" spans="1:7" ht="15.75" customHeight="1" x14ac:dyDescent="0.25">
      <c r="B14" s="12" t="s">
        <v>7</v>
      </c>
      <c r="C14" s="12"/>
      <c r="D14" s="12"/>
      <c r="E14" s="12"/>
      <c r="F14" s="12"/>
      <c r="G14" s="12"/>
    </row>
    <row r="15" spans="1:7" ht="15.75" customHeight="1" x14ac:dyDescent="0.25">
      <c r="B15" s="11" t="s">
        <v>8</v>
      </c>
      <c r="C15" s="11"/>
      <c r="D15" s="11"/>
      <c r="E15" s="11"/>
      <c r="F15" s="11"/>
      <c r="G15" s="11"/>
    </row>
    <row r="16" spans="1:7" ht="15.75" x14ac:dyDescent="0.25">
      <c r="B16" s="11" t="s">
        <v>9</v>
      </c>
      <c r="C16" s="11"/>
      <c r="D16" s="11"/>
      <c r="E16" s="11"/>
      <c r="F16" s="11"/>
      <c r="G16" s="9"/>
    </row>
    <row r="17" spans="2:7" ht="15.75" x14ac:dyDescent="0.25">
      <c r="B17" s="11" t="s">
        <v>10</v>
      </c>
      <c r="C17" s="11"/>
      <c r="D17" s="11"/>
      <c r="E17" s="11"/>
      <c r="F17" s="11"/>
      <c r="G17" s="9"/>
    </row>
    <row r="18" spans="2:7" ht="15.75" x14ac:dyDescent="0.25">
      <c r="B18" s="11" t="s">
        <v>11</v>
      </c>
      <c r="C18" s="11"/>
      <c r="D18" s="11"/>
      <c r="E18" s="11"/>
      <c r="F18" s="11"/>
      <c r="G18" s="11"/>
    </row>
    <row r="19" spans="2:7" ht="15.75" x14ac:dyDescent="0.25">
      <c r="B19" s="13"/>
      <c r="C19" s="13"/>
      <c r="D19" s="13"/>
      <c r="E19" s="13"/>
      <c r="F19" s="13"/>
      <c r="G19" s="13"/>
    </row>
    <row r="20" spans="2:7" x14ac:dyDescent="0.2">
      <c r="B20" s="14" t="s">
        <v>12</v>
      </c>
      <c r="C20" s="14"/>
      <c r="D20" s="15" t="s">
        <v>13</v>
      </c>
      <c r="E20" s="15" t="s">
        <v>14</v>
      </c>
      <c r="F20" s="14" t="s">
        <v>15</v>
      </c>
      <c r="G20" s="14"/>
    </row>
    <row r="21" spans="2:7" ht="15" customHeight="1" x14ac:dyDescent="0.2">
      <c r="B21" s="16" t="s">
        <v>16</v>
      </c>
      <c r="C21" s="16"/>
      <c r="D21" s="17"/>
      <c r="E21" s="17" t="s">
        <v>17</v>
      </c>
      <c r="F21" s="18">
        <v>150000</v>
      </c>
      <c r="G21" s="18"/>
    </row>
    <row r="22" spans="2:7" ht="15.75" customHeight="1" x14ac:dyDescent="0.25">
      <c r="B22" s="19" t="s">
        <v>18</v>
      </c>
      <c r="C22" s="19"/>
      <c r="D22" s="20"/>
      <c r="E22" s="20"/>
      <c r="F22" s="21"/>
      <c r="G22" s="21"/>
    </row>
    <row r="23" spans="2:7" ht="15" x14ac:dyDescent="0.25">
      <c r="B23" s="19" t="s">
        <v>18</v>
      </c>
      <c r="C23" s="19"/>
      <c r="D23" s="20"/>
      <c r="E23" s="20"/>
      <c r="F23" s="21"/>
      <c r="G23" s="21"/>
    </row>
    <row r="24" spans="2:7" x14ac:dyDescent="0.2">
      <c r="B24" s="22"/>
      <c r="C24" s="22"/>
      <c r="D24" s="23"/>
      <c r="E24" s="23"/>
      <c r="F24" s="23"/>
      <c r="G24" s="24"/>
    </row>
    <row r="25" spans="2:7" x14ac:dyDescent="0.2">
      <c r="B25" s="25" t="s">
        <v>19</v>
      </c>
      <c r="C25" s="25"/>
      <c r="D25" s="25"/>
      <c r="E25" s="25"/>
      <c r="F25" s="25"/>
      <c r="G25" s="25"/>
    </row>
    <row r="26" spans="2:7" s="28" customFormat="1" ht="33.75" x14ac:dyDescent="0.2">
      <c r="B26" s="26" t="s">
        <v>20</v>
      </c>
      <c r="C26" s="26" t="s">
        <v>21</v>
      </c>
      <c r="D26" s="26" t="s">
        <v>22</v>
      </c>
      <c r="E26" s="26" t="s">
        <v>23</v>
      </c>
      <c r="F26" s="27" t="s">
        <v>24</v>
      </c>
      <c r="G26" s="27"/>
    </row>
    <row r="27" spans="2:7" x14ac:dyDescent="0.2">
      <c r="B27" s="29">
        <v>45215</v>
      </c>
      <c r="C27" s="30"/>
      <c r="D27" s="31"/>
      <c r="E27" s="32">
        <v>1</v>
      </c>
      <c r="F27" s="33">
        <v>13500</v>
      </c>
      <c r="G27" s="33"/>
    </row>
    <row r="28" spans="2:7" x14ac:dyDescent="0.2">
      <c r="B28" s="29">
        <v>45222</v>
      </c>
      <c r="C28" s="34"/>
      <c r="D28" s="31"/>
      <c r="E28" s="32">
        <v>2</v>
      </c>
      <c r="F28" s="33">
        <v>50000</v>
      </c>
      <c r="G28" s="33"/>
    </row>
    <row r="29" spans="2:7" x14ac:dyDescent="0.2">
      <c r="B29" s="29"/>
      <c r="C29" s="34"/>
      <c r="D29" s="31"/>
      <c r="E29" s="32">
        <v>3</v>
      </c>
      <c r="F29" s="33"/>
      <c r="G29" s="33"/>
    </row>
    <row r="30" spans="2:7" x14ac:dyDescent="0.2">
      <c r="B30" s="29"/>
      <c r="C30" s="35"/>
      <c r="D30" s="31"/>
      <c r="E30" s="36"/>
      <c r="F30" s="37"/>
      <c r="G30" s="37"/>
    </row>
    <row r="31" spans="2:7" x14ac:dyDescent="0.2">
      <c r="B31" s="38" t="s">
        <v>25</v>
      </c>
      <c r="C31" s="38"/>
      <c r="D31" s="39"/>
      <c r="E31" s="40"/>
      <c r="F31" s="41">
        <v>94836.22</v>
      </c>
      <c r="G31" s="37"/>
    </row>
    <row r="32" spans="2:7" x14ac:dyDescent="0.2">
      <c r="B32" s="38" t="s">
        <v>26</v>
      </c>
      <c r="C32" s="38"/>
      <c r="D32" s="39"/>
      <c r="E32" s="40"/>
      <c r="F32" s="42">
        <f>F27+F28+F29</f>
        <v>63500</v>
      </c>
      <c r="G32" s="37"/>
    </row>
    <row r="33" spans="2:7" x14ac:dyDescent="0.2">
      <c r="B33" s="38" t="s">
        <v>27</v>
      </c>
      <c r="C33" s="38"/>
      <c r="D33" s="39"/>
      <c r="E33" s="40"/>
      <c r="F33" s="41">
        <v>487.97</v>
      </c>
      <c r="G33" s="37"/>
    </row>
    <row r="34" spans="2:7" x14ac:dyDescent="0.2">
      <c r="B34" s="38" t="s">
        <v>28</v>
      </c>
      <c r="C34" s="38"/>
      <c r="D34" s="39"/>
      <c r="E34" s="40"/>
      <c r="F34" s="41">
        <v>10</v>
      </c>
      <c r="G34" s="37"/>
    </row>
    <row r="35" spans="2:7" x14ac:dyDescent="0.2">
      <c r="B35" s="38" t="s">
        <v>29</v>
      </c>
      <c r="C35" s="38"/>
      <c r="D35" s="39"/>
      <c r="E35" s="40"/>
      <c r="F35" s="41">
        <f>SUM(F31:G34)</f>
        <v>158834.19</v>
      </c>
      <c r="G35" s="37"/>
    </row>
    <row r="36" spans="2:7" x14ac:dyDescent="0.2">
      <c r="B36" s="43"/>
      <c r="C36" s="43"/>
      <c r="D36" s="44"/>
      <c r="E36" s="45"/>
      <c r="F36" s="46"/>
      <c r="G36" s="47"/>
    </row>
    <row r="37" spans="2:7" x14ac:dyDescent="0.2">
      <c r="B37" s="38" t="s">
        <v>30</v>
      </c>
      <c r="C37" s="38"/>
      <c r="D37" s="39"/>
      <c r="E37" s="40"/>
      <c r="F37" s="41"/>
      <c r="G37" s="37"/>
    </row>
    <row r="38" spans="2:7" x14ac:dyDescent="0.2">
      <c r="B38" s="48" t="s">
        <v>31</v>
      </c>
      <c r="C38" s="49"/>
      <c r="D38" s="49"/>
      <c r="E38" s="22"/>
      <c r="F38" s="50">
        <f>SUM(F35+F37)</f>
        <v>158834.19</v>
      </c>
      <c r="G38" s="51"/>
    </row>
    <row r="39" spans="2:7" x14ac:dyDescent="0.2">
      <c r="B39" s="52" t="s">
        <v>32</v>
      </c>
      <c r="C39" s="52"/>
      <c r="D39" s="52"/>
      <c r="E39" s="53"/>
      <c r="F39" s="52"/>
      <c r="G39" s="52"/>
    </row>
    <row r="40" spans="2:7" x14ac:dyDescent="0.2">
      <c r="B40" s="53" t="s">
        <v>33</v>
      </c>
      <c r="C40" s="53"/>
      <c r="D40" s="53"/>
      <c r="E40" s="53"/>
      <c r="F40" s="53"/>
      <c r="G40" s="53"/>
    </row>
    <row r="41" spans="2:7" x14ac:dyDescent="0.2">
      <c r="B41" s="53" t="s">
        <v>34</v>
      </c>
      <c r="C41" s="53"/>
      <c r="D41" s="53"/>
      <c r="E41" s="53"/>
      <c r="F41" s="53"/>
      <c r="G41" s="53"/>
    </row>
    <row r="42" spans="2:7" ht="18" customHeight="1" x14ac:dyDescent="0.2">
      <c r="B42" s="54" t="s">
        <v>35</v>
      </c>
      <c r="C42" s="54"/>
      <c r="D42" s="54"/>
      <c r="E42" s="54"/>
      <c r="F42" s="54"/>
      <c r="G42" s="54"/>
    </row>
    <row r="43" spans="2:7" ht="12" customHeight="1" x14ac:dyDescent="0.2">
      <c r="B43" s="54"/>
      <c r="C43" s="54"/>
      <c r="D43" s="54"/>
      <c r="E43" s="54"/>
      <c r="F43" s="54"/>
      <c r="G43" s="54"/>
    </row>
    <row r="44" spans="2:7" ht="18" customHeight="1" x14ac:dyDescent="0.2">
      <c r="B44" s="55"/>
      <c r="C44" s="55"/>
      <c r="D44" s="55"/>
      <c r="E44" s="55"/>
      <c r="F44" s="55"/>
      <c r="G44" s="55"/>
    </row>
    <row r="45" spans="2:7" x14ac:dyDescent="0.2">
      <c r="B45" s="56"/>
      <c r="C45" s="56"/>
      <c r="D45" s="56"/>
      <c r="E45" s="57"/>
      <c r="F45" s="56"/>
      <c r="G45" s="56"/>
    </row>
    <row r="46" spans="2:7" x14ac:dyDescent="0.2">
      <c r="B46" s="58" t="s">
        <v>36</v>
      </c>
      <c r="C46" s="59"/>
      <c r="D46" s="59"/>
      <c r="E46" s="59"/>
      <c r="F46" s="59"/>
      <c r="G46" s="60"/>
    </row>
    <row r="47" spans="2:7" x14ac:dyDescent="0.2">
      <c r="B47" s="58" t="s">
        <v>37</v>
      </c>
      <c r="C47" s="59"/>
      <c r="D47" s="59"/>
      <c r="E47" s="59"/>
      <c r="F47" s="61"/>
      <c r="G47" s="62"/>
    </row>
    <row r="48" spans="2:7" ht="96" x14ac:dyDescent="0.2">
      <c r="B48" s="63" t="s">
        <v>38</v>
      </c>
      <c r="C48" s="63" t="s">
        <v>39</v>
      </c>
      <c r="D48" s="63" t="s">
        <v>40</v>
      </c>
      <c r="E48" s="64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12227.960000000001</v>
      </c>
      <c r="D49" s="69"/>
      <c r="E49" s="70">
        <f xml:space="preserve"> SUMIF([1]Outubro!F13:F60,"Folha de Pagamento",[1]Outubro!G13:G60)</f>
        <v>12227.960000000001</v>
      </c>
      <c r="F49" s="71">
        <f>E49</f>
        <v>12227.960000000001</v>
      </c>
      <c r="G49" s="68"/>
    </row>
    <row r="50" spans="2:7" x14ac:dyDescent="0.2">
      <c r="B50" s="67" t="s">
        <v>45</v>
      </c>
      <c r="C50" s="68">
        <f t="shared" ref="C50:C64" si="0">E50</f>
        <v>5696.75</v>
      </c>
      <c r="D50" s="69"/>
      <c r="E50" s="70">
        <f xml:space="preserve"> SUMIF([1]Outubro!F13:F61,"Serviços  Prestados",[1]Outubro!G13:G61)</f>
        <v>5696.75</v>
      </c>
      <c r="F50" s="71">
        <f t="shared" ref="F50:F64" si="1">E50</f>
        <v>5696.75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3544.1099999999997</v>
      </c>
      <c r="D54" s="69"/>
      <c r="E54" s="70">
        <f xml:space="preserve"> SUMIF([1]Outubro!F13:F65,"Material de Consumo",[1]Outubro!G13:G65)</f>
        <v>3544.1099999999997</v>
      </c>
      <c r="F54" s="71">
        <f t="shared" si="1"/>
        <v>3544.1099999999997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909.54000000000008</v>
      </c>
      <c r="D59" s="69"/>
      <c r="E59" s="70">
        <f xml:space="preserve"> SUMIF([1]Outubro!F13:F70,"Utilidade Pública",[1]Outubro!G13:G70)</f>
        <v>909.54000000000008</v>
      </c>
      <c r="F59" s="71">
        <f t="shared" si="1"/>
        <v>909.54000000000008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30983.07</v>
      </c>
      <c r="D61" s="69"/>
      <c r="E61" s="70">
        <v>30983.07</v>
      </c>
      <c r="F61" s="71">
        <f t="shared" si="1"/>
        <v>30983.07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0</v>
      </c>
      <c r="D63" s="69"/>
      <c r="E63" s="70">
        <f xml:space="preserve"> SUMIF([1]Outubro!F13:F74,"Despesas Bancárias",[1]Outubro!G13:G74)</f>
        <v>0</v>
      </c>
      <c r="F63" s="71">
        <f>E63</f>
        <v>0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70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53361.43</v>
      </c>
      <c r="D65" s="77">
        <f>SUM(D49:D64)</f>
        <v>0</v>
      </c>
      <c r="E65" s="76">
        <f>SUM(E49:E64)</f>
        <v>53361.43</v>
      </c>
      <c r="F65" s="78">
        <f>SUM(F49:F64)</f>
        <v>53361.43</v>
      </c>
      <c r="G65" s="76">
        <f>SUM(G49:G64)</f>
        <v>0</v>
      </c>
    </row>
    <row r="66" spans="2:7" s="74" customFormat="1" x14ac:dyDescent="0.2">
      <c r="B66" s="58" t="s">
        <v>36</v>
      </c>
      <c r="C66" s="59"/>
      <c r="D66" s="59"/>
      <c r="E66" s="59"/>
      <c r="F66" s="59"/>
      <c r="G66" s="60"/>
    </row>
    <row r="67" spans="2:7" s="74" customFormat="1" x14ac:dyDescent="0.2">
      <c r="B67" s="58" t="s">
        <v>61</v>
      </c>
      <c r="C67" s="59"/>
      <c r="D67" s="59"/>
      <c r="E67" s="59"/>
      <c r="F67" s="61"/>
      <c r="G67" s="62"/>
    </row>
    <row r="68" spans="2:7" s="74" customFormat="1" ht="96" x14ac:dyDescent="0.2">
      <c r="B68" s="63" t="s">
        <v>38</v>
      </c>
      <c r="C68" s="63" t="s">
        <v>39</v>
      </c>
      <c r="D68" s="63" t="s">
        <v>40</v>
      </c>
      <c r="E68" s="64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9"/>
      <c r="F69" s="80"/>
      <c r="G69" s="68"/>
    </row>
    <row r="70" spans="2:7" x14ac:dyDescent="0.2">
      <c r="B70" s="67" t="s">
        <v>45</v>
      </c>
      <c r="C70" s="68"/>
      <c r="D70" s="69"/>
      <c r="E70" s="79"/>
      <c r="F70" s="80"/>
      <c r="G70" s="68"/>
    </row>
    <row r="71" spans="2:7" x14ac:dyDescent="0.2">
      <c r="B71" s="67" t="s">
        <v>46</v>
      </c>
      <c r="C71" s="68"/>
      <c r="D71" s="69"/>
      <c r="E71" s="79"/>
      <c r="F71" s="80"/>
      <c r="G71" s="68"/>
    </row>
    <row r="72" spans="2:7" x14ac:dyDescent="0.2">
      <c r="B72" s="72" t="s">
        <v>47</v>
      </c>
      <c r="C72" s="68"/>
      <c r="D72" s="69"/>
      <c r="E72" s="79"/>
      <c r="F72" s="80"/>
      <c r="G72" s="68"/>
    </row>
    <row r="73" spans="2:7" x14ac:dyDescent="0.2">
      <c r="B73" s="67" t="s">
        <v>48</v>
      </c>
      <c r="C73" s="68"/>
      <c r="D73" s="69"/>
      <c r="E73" s="79"/>
      <c r="F73" s="80"/>
      <c r="G73" s="68"/>
    </row>
    <row r="74" spans="2:7" x14ac:dyDescent="0.2">
      <c r="B74" s="72" t="s">
        <v>49</v>
      </c>
      <c r="C74" s="68"/>
      <c r="D74" s="69"/>
      <c r="E74" s="79"/>
      <c r="F74" s="80"/>
      <c r="G74" s="68"/>
    </row>
    <row r="75" spans="2:7" x14ac:dyDescent="0.2">
      <c r="B75" s="67" t="s">
        <v>50</v>
      </c>
      <c r="C75" s="68"/>
      <c r="D75" s="69"/>
      <c r="E75" s="79"/>
      <c r="F75" s="80"/>
      <c r="G75" s="68"/>
    </row>
    <row r="76" spans="2:7" x14ac:dyDescent="0.2">
      <c r="B76" s="72" t="s">
        <v>51</v>
      </c>
      <c r="C76" s="68"/>
      <c r="D76" s="69"/>
      <c r="E76" s="79"/>
      <c r="F76" s="80"/>
      <c r="G76" s="68"/>
    </row>
    <row r="77" spans="2:7" x14ac:dyDescent="0.2">
      <c r="B77" s="67" t="s">
        <v>52</v>
      </c>
      <c r="C77" s="68"/>
      <c r="D77" s="69"/>
      <c r="E77" s="79"/>
      <c r="F77" s="80"/>
      <c r="G77" s="68"/>
    </row>
    <row r="78" spans="2:7" x14ac:dyDescent="0.2">
      <c r="B78" s="67" t="s">
        <v>53</v>
      </c>
      <c r="C78" s="68"/>
      <c r="D78" s="69"/>
      <c r="E78" s="79"/>
      <c r="F78" s="80"/>
      <c r="G78" s="68"/>
    </row>
    <row r="79" spans="2:7" x14ac:dyDescent="0.2">
      <c r="B79" s="67" t="s">
        <v>54</v>
      </c>
      <c r="C79" s="68"/>
      <c r="D79" s="69"/>
      <c r="E79" s="79"/>
      <c r="F79" s="80"/>
      <c r="G79" s="68"/>
    </row>
    <row r="80" spans="2:7" ht="15" customHeight="1" x14ac:dyDescent="0.2">
      <c r="B80" s="67" t="s">
        <v>55</v>
      </c>
      <c r="C80" s="68"/>
      <c r="D80" s="69"/>
      <c r="E80" s="79"/>
      <c r="F80" s="80"/>
      <c r="G80" s="68"/>
    </row>
    <row r="81" spans="2:7" ht="15" customHeight="1" x14ac:dyDescent="0.2">
      <c r="B81" s="72" t="s">
        <v>56</v>
      </c>
      <c r="C81" s="68"/>
      <c r="D81" s="69"/>
      <c r="E81" s="79">
        <v>1379.4</v>
      </c>
      <c r="F81" s="80">
        <v>1379.4</v>
      </c>
      <c r="G81" s="68"/>
    </row>
    <row r="82" spans="2:7" ht="15" customHeight="1" x14ac:dyDescent="0.2">
      <c r="B82" s="67" t="s">
        <v>57</v>
      </c>
      <c r="C82" s="68"/>
      <c r="D82" s="69"/>
      <c r="E82" s="79"/>
      <c r="F82" s="80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80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81"/>
      <c r="F84" s="80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7">
        <f>SUM(D69:D84)</f>
        <v>0</v>
      </c>
      <c r="E85" s="76">
        <f>SUM(E69:E84)</f>
        <v>1379.4</v>
      </c>
      <c r="F85" s="78">
        <f>SUM(F69:F84)</f>
        <v>1379.4</v>
      </c>
      <c r="G85" s="76"/>
    </row>
    <row r="86" spans="2:7" ht="15" x14ac:dyDescent="0.25">
      <c r="B86" s="82"/>
      <c r="C86" s="83"/>
      <c r="D86" s="84"/>
      <c r="E86" s="84"/>
      <c r="F86" s="85"/>
      <c r="G86" s="85"/>
    </row>
    <row r="87" spans="2:7" x14ac:dyDescent="0.2">
      <c r="B87" s="86" t="s">
        <v>62</v>
      </c>
      <c r="C87" s="86"/>
      <c r="D87" s="86"/>
      <c r="E87" s="86"/>
      <c r="F87" s="87"/>
      <c r="G87" s="87"/>
    </row>
    <row r="88" spans="2:7" x14ac:dyDescent="0.2">
      <c r="B88" s="88" t="s">
        <v>63</v>
      </c>
      <c r="C88" s="56"/>
      <c r="D88" s="56"/>
      <c r="E88" s="57"/>
      <c r="F88" s="56"/>
      <c r="G88" s="56"/>
    </row>
    <row r="89" spans="2:7" x14ac:dyDescent="0.2">
      <c r="B89" s="88" t="s">
        <v>64</v>
      </c>
      <c r="C89" s="56"/>
      <c r="D89" s="56"/>
      <c r="E89" s="57"/>
      <c r="F89" s="56"/>
      <c r="G89" s="56"/>
    </row>
    <row r="90" spans="2:7" x14ac:dyDescent="0.2">
      <c r="B90" s="88" t="s">
        <v>65</v>
      </c>
      <c r="C90" s="56"/>
      <c r="D90" s="56"/>
      <c r="E90" s="57"/>
      <c r="F90" s="56"/>
      <c r="G90" s="56"/>
    </row>
    <row r="91" spans="2:7" x14ac:dyDescent="0.2">
      <c r="B91" s="88" t="s">
        <v>66</v>
      </c>
      <c r="C91" s="89"/>
      <c r="D91" s="89"/>
      <c r="E91" s="90"/>
      <c r="F91" s="89"/>
      <c r="G91" s="89"/>
    </row>
    <row r="92" spans="2:7" x14ac:dyDescent="0.2">
      <c r="B92" s="88" t="s">
        <v>67</v>
      </c>
      <c r="C92" s="89"/>
      <c r="D92" s="89"/>
      <c r="E92" s="90"/>
      <c r="F92" s="89"/>
      <c r="G92" s="89"/>
    </row>
    <row r="93" spans="2:7" x14ac:dyDescent="0.2">
      <c r="B93" s="91" t="s">
        <v>68</v>
      </c>
      <c r="C93" s="91"/>
      <c r="D93" s="91"/>
      <c r="E93" s="91"/>
      <c r="F93" s="91"/>
      <c r="G93" s="91"/>
    </row>
    <row r="94" spans="2:7" x14ac:dyDescent="0.2">
      <c r="B94" s="91"/>
      <c r="C94" s="91"/>
      <c r="D94" s="91"/>
      <c r="E94" s="91"/>
      <c r="F94" s="91"/>
      <c r="G94" s="91"/>
    </row>
    <row r="95" spans="2:7" x14ac:dyDescent="0.2">
      <c r="B95" s="92" t="s">
        <v>69</v>
      </c>
      <c r="C95" s="92"/>
      <c r="D95" s="92"/>
      <c r="E95" s="92"/>
      <c r="F95" s="92"/>
      <c r="G95" s="92"/>
    </row>
    <row r="96" spans="2:7" x14ac:dyDescent="0.2">
      <c r="B96" s="56"/>
      <c r="C96" s="56"/>
      <c r="D96" s="56"/>
      <c r="E96" s="57"/>
      <c r="F96" s="56"/>
      <c r="G96" s="56"/>
    </row>
    <row r="97" spans="2:7" x14ac:dyDescent="0.2">
      <c r="B97" s="93"/>
      <c r="C97" s="94"/>
      <c r="D97" s="94" t="s">
        <v>70</v>
      </c>
      <c r="E97" s="95"/>
      <c r="F97" s="94"/>
      <c r="G97" s="96"/>
    </row>
    <row r="98" spans="2:7" x14ac:dyDescent="0.2">
      <c r="B98" s="97" t="s">
        <v>71</v>
      </c>
      <c r="C98" s="97"/>
      <c r="D98" s="98"/>
      <c r="E98" s="97"/>
      <c r="F98" s="99"/>
      <c r="G98" s="100">
        <f>SUM(F38)</f>
        <v>158834.19</v>
      </c>
    </row>
    <row r="99" spans="2:7" x14ac:dyDescent="0.2">
      <c r="B99" s="101" t="s">
        <v>72</v>
      </c>
      <c r="C99" s="102"/>
      <c r="D99" s="103"/>
      <c r="E99" s="104"/>
      <c r="F99" s="105"/>
      <c r="G99" s="106">
        <f>SUM(E85,F65)</f>
        <v>54740.83</v>
      </c>
    </row>
    <row r="100" spans="2:7" x14ac:dyDescent="0.2">
      <c r="B100" s="97" t="s">
        <v>73</v>
      </c>
      <c r="C100" s="104"/>
      <c r="D100" s="103"/>
      <c r="E100" s="104"/>
      <c r="F100" s="107"/>
      <c r="G100" s="108">
        <f>SUM(G98-G99)</f>
        <v>104093.36</v>
      </c>
    </row>
    <row r="101" spans="2:7" x14ac:dyDescent="0.2">
      <c r="B101" s="101" t="s">
        <v>74</v>
      </c>
      <c r="C101" s="102"/>
      <c r="D101" s="103"/>
      <c r="E101" s="104"/>
      <c r="F101" s="107"/>
      <c r="G101" s="108">
        <v>0</v>
      </c>
    </row>
    <row r="102" spans="2:7" x14ac:dyDescent="0.2">
      <c r="B102" s="109" t="s">
        <v>75</v>
      </c>
      <c r="C102" s="110"/>
      <c r="D102" s="111"/>
      <c r="E102" s="110"/>
      <c r="F102" s="112"/>
      <c r="G102" s="113">
        <f>G100-G101</f>
        <v>104093.36</v>
      </c>
    </row>
    <row r="103" spans="2:7" x14ac:dyDescent="0.2">
      <c r="B103" s="114"/>
      <c r="C103" s="115"/>
      <c r="D103" s="115"/>
      <c r="E103" s="115"/>
      <c r="F103" s="116"/>
      <c r="G103" s="117"/>
    </row>
    <row r="104" spans="2:7" x14ac:dyDescent="0.2">
      <c r="B104" s="114"/>
      <c r="C104" s="115"/>
      <c r="D104" s="115"/>
      <c r="E104" s="115"/>
      <c r="F104" s="116"/>
      <c r="G104" s="117"/>
    </row>
    <row r="105" spans="2:7" x14ac:dyDescent="0.2">
      <c r="B105" s="114"/>
      <c r="C105" s="115"/>
      <c r="D105" s="115"/>
      <c r="E105" s="115"/>
      <c r="F105" s="116"/>
      <c r="G105" s="117"/>
    </row>
    <row r="106" spans="2:7" x14ac:dyDescent="0.2">
      <c r="B106" s="114"/>
      <c r="C106" s="115"/>
      <c r="D106" s="115"/>
      <c r="E106" s="115"/>
      <c r="F106" s="116"/>
      <c r="G106" s="117"/>
    </row>
    <row r="107" spans="2:7" x14ac:dyDescent="0.2">
      <c r="B107" s="114"/>
      <c r="C107" s="115"/>
      <c r="D107" s="115"/>
      <c r="E107" s="115"/>
      <c r="F107" s="116"/>
      <c r="G107" s="117"/>
    </row>
    <row r="108" spans="2:7" x14ac:dyDescent="0.2">
      <c r="B108" s="114"/>
      <c r="C108" s="115"/>
      <c r="D108" s="115"/>
      <c r="E108" s="115"/>
      <c r="F108" s="116"/>
      <c r="G108" s="117"/>
    </row>
    <row r="109" spans="2:7" x14ac:dyDescent="0.2">
      <c r="B109" s="114"/>
      <c r="C109" s="115"/>
      <c r="D109" s="115"/>
      <c r="E109" s="115"/>
      <c r="F109" s="116"/>
      <c r="G109" s="117"/>
    </row>
    <row r="110" spans="2:7" x14ac:dyDescent="0.2">
      <c r="B110" s="114"/>
      <c r="C110" s="115"/>
      <c r="D110" s="115"/>
      <c r="E110" s="115"/>
      <c r="F110" s="116"/>
      <c r="G110" s="117"/>
    </row>
    <row r="111" spans="2:7" x14ac:dyDescent="0.2">
      <c r="B111" s="114"/>
      <c r="C111" s="115"/>
      <c r="D111" s="115"/>
      <c r="E111" s="115"/>
      <c r="F111" s="116"/>
      <c r="G111" s="117"/>
    </row>
    <row r="112" spans="2:7" x14ac:dyDescent="0.2">
      <c r="B112" s="114"/>
      <c r="C112" s="115"/>
      <c r="D112" s="115"/>
      <c r="E112" s="115"/>
      <c r="F112" s="116"/>
      <c r="G112" s="117"/>
    </row>
    <row r="113" spans="2:7" x14ac:dyDescent="0.2">
      <c r="B113" s="114"/>
      <c r="C113" s="115"/>
      <c r="D113" s="115"/>
      <c r="E113" s="115"/>
      <c r="F113" s="116"/>
      <c r="G113" s="117"/>
    </row>
    <row r="114" spans="2:7" x14ac:dyDescent="0.2">
      <c r="B114" s="114"/>
      <c r="C114" s="115"/>
      <c r="D114" s="115"/>
      <c r="E114" s="115"/>
      <c r="F114" s="116"/>
      <c r="G114" s="117"/>
    </row>
    <row r="115" spans="2:7" x14ac:dyDescent="0.2">
      <c r="B115" s="114"/>
      <c r="C115" s="115"/>
      <c r="D115" s="115"/>
      <c r="E115" s="115"/>
      <c r="F115" s="116"/>
      <c r="G115" s="117"/>
    </row>
    <row r="116" spans="2:7" x14ac:dyDescent="0.2">
      <c r="B116" s="114"/>
      <c r="C116" s="115"/>
      <c r="D116" s="115"/>
      <c r="E116" s="115"/>
      <c r="F116" s="116"/>
      <c r="G116" s="117"/>
    </row>
    <row r="117" spans="2:7" x14ac:dyDescent="0.2">
      <c r="B117" s="114"/>
      <c r="C117" s="115"/>
      <c r="D117" s="115"/>
      <c r="E117" s="115"/>
      <c r="F117" s="116"/>
      <c r="G117" s="117"/>
    </row>
    <row r="118" spans="2:7" x14ac:dyDescent="0.2">
      <c r="B118" s="118"/>
      <c r="C118" s="119"/>
      <c r="D118" s="119"/>
      <c r="E118" s="119"/>
      <c r="F118" s="120"/>
      <c r="G118" s="121"/>
    </row>
    <row r="119" spans="2:7" x14ac:dyDescent="0.2">
      <c r="B119" s="118"/>
      <c r="C119" s="119"/>
      <c r="D119" s="119"/>
      <c r="E119" s="119"/>
      <c r="F119" s="120"/>
      <c r="G119" s="121"/>
    </row>
    <row r="120" spans="2:7" x14ac:dyDescent="0.2">
      <c r="B120" s="118"/>
      <c r="C120" s="119"/>
      <c r="D120" s="119"/>
      <c r="E120" s="119"/>
      <c r="F120" s="120"/>
      <c r="G120" s="121"/>
    </row>
    <row r="121" spans="2:7" x14ac:dyDescent="0.2">
      <c r="B121" s="118"/>
      <c r="C121" s="119"/>
      <c r="D121" s="119"/>
      <c r="E121" s="119"/>
      <c r="F121" s="120"/>
      <c r="G121" s="121"/>
    </row>
    <row r="122" spans="2:7" x14ac:dyDescent="0.2">
      <c r="B122" s="118"/>
      <c r="C122" s="119"/>
      <c r="D122" s="119"/>
      <c r="E122" s="119"/>
      <c r="F122" s="120"/>
      <c r="G122" s="121"/>
    </row>
    <row r="123" spans="2:7" x14ac:dyDescent="0.2">
      <c r="B123" s="118"/>
      <c r="C123" s="119"/>
      <c r="D123" s="119"/>
      <c r="E123" s="119"/>
      <c r="F123" s="120"/>
      <c r="G123" s="121"/>
    </row>
    <row r="124" spans="2:7" x14ac:dyDescent="0.2">
      <c r="B124" s="118"/>
      <c r="C124" s="119"/>
      <c r="D124" s="119"/>
      <c r="E124" s="119"/>
      <c r="F124" s="120"/>
      <c r="G124" s="121"/>
    </row>
    <row r="125" spans="2:7" x14ac:dyDescent="0.2">
      <c r="B125" s="118"/>
      <c r="C125" s="119"/>
      <c r="D125" s="119"/>
      <c r="E125" s="119"/>
      <c r="F125" s="120"/>
      <c r="G125" s="121"/>
    </row>
    <row r="126" spans="2:7" x14ac:dyDescent="0.2">
      <c r="B126" s="118"/>
      <c r="C126" s="119"/>
      <c r="D126" s="119"/>
      <c r="E126" s="119"/>
      <c r="F126" s="120"/>
      <c r="G126" s="121"/>
    </row>
    <row r="127" spans="2:7" x14ac:dyDescent="0.2">
      <c r="B127" s="122" t="s">
        <v>76</v>
      </c>
      <c r="C127" s="122"/>
      <c r="D127" s="122"/>
      <c r="E127" s="122"/>
      <c r="F127" s="122"/>
      <c r="G127" s="122"/>
    </row>
    <row r="128" spans="2:7" x14ac:dyDescent="0.2">
      <c r="B128" s="122" t="s">
        <v>77</v>
      </c>
      <c r="C128" s="122"/>
      <c r="D128" s="122"/>
      <c r="E128" s="122"/>
      <c r="F128" s="122"/>
      <c r="G128" s="122"/>
    </row>
    <row r="129" spans="2:7" x14ac:dyDescent="0.2">
      <c r="B129" s="123"/>
      <c r="C129" s="124"/>
      <c r="D129" s="124"/>
      <c r="E129" s="125"/>
      <c r="F129" s="126"/>
      <c r="G129" s="126"/>
    </row>
    <row r="130" spans="2:7" ht="15" x14ac:dyDescent="0.25">
      <c r="B130" s="127"/>
      <c r="C130" s="128"/>
      <c r="D130" s="129"/>
      <c r="E130" s="130"/>
      <c r="F130" s="131"/>
      <c r="G130" s="132"/>
    </row>
    <row r="131" spans="2:7" ht="14.25" x14ac:dyDescent="0.2">
      <c r="B131" s="133"/>
      <c r="C131" s="133"/>
      <c r="D131" s="133"/>
      <c r="E131" s="134"/>
      <c r="F131" s="133"/>
      <c r="G131" s="133"/>
    </row>
    <row r="132" spans="2:7" x14ac:dyDescent="0.2">
      <c r="B132" s="135" t="s">
        <v>78</v>
      </c>
      <c r="C132" s="135"/>
      <c r="D132" s="135"/>
      <c r="E132" s="135"/>
      <c r="F132" s="135"/>
      <c r="G132" s="135"/>
    </row>
    <row r="133" spans="2:7" ht="14.25" x14ac:dyDescent="0.2">
      <c r="B133" s="136"/>
      <c r="C133" s="136"/>
      <c r="D133" s="136"/>
      <c r="E133" s="136"/>
      <c r="F133" s="137"/>
      <c r="G133" s="138"/>
    </row>
    <row r="134" spans="2:7" ht="14.25" x14ac:dyDescent="0.2">
      <c r="B134" s="139"/>
      <c r="C134" s="139"/>
      <c r="D134" s="139"/>
      <c r="E134" s="140"/>
      <c r="F134" s="137"/>
      <c r="G134" s="139"/>
    </row>
    <row r="135" spans="2:7" ht="15" x14ac:dyDescent="0.25">
      <c r="B135" s="141" t="s">
        <v>79</v>
      </c>
      <c r="C135" s="141"/>
      <c r="D135" s="142" t="s">
        <v>80</v>
      </c>
      <c r="E135" s="140"/>
      <c r="F135" s="137"/>
      <c r="G135" s="139"/>
    </row>
    <row r="136" spans="2:7" ht="15" x14ac:dyDescent="0.25">
      <c r="B136" s="141"/>
      <c r="C136" s="141"/>
      <c r="D136" s="143" t="s">
        <v>81</v>
      </c>
      <c r="E136" s="140"/>
      <c r="F136" s="137"/>
      <c r="G136" s="139"/>
    </row>
    <row r="137" spans="2:7" ht="15" x14ac:dyDescent="0.25">
      <c r="B137" s="141"/>
      <c r="C137" s="141"/>
      <c r="D137" s="144" t="s">
        <v>82</v>
      </c>
      <c r="E137" s="140"/>
      <c r="F137" s="137"/>
      <c r="G137" s="139"/>
    </row>
    <row r="138" spans="2:7" ht="15" x14ac:dyDescent="0.25">
      <c r="B138" s="141"/>
      <c r="C138" s="141"/>
      <c r="D138" s="144"/>
      <c r="E138" s="140"/>
      <c r="F138" s="137"/>
      <c r="G138" s="139"/>
    </row>
    <row r="139" spans="2:7" ht="15" x14ac:dyDescent="0.25">
      <c r="B139" s="141"/>
      <c r="C139" s="141"/>
      <c r="D139" s="144"/>
      <c r="E139" s="140"/>
      <c r="F139" s="137"/>
      <c r="G139" s="139"/>
    </row>
    <row r="140" spans="2:7" ht="15" x14ac:dyDescent="0.25">
      <c r="B140" s="141"/>
      <c r="C140" s="141"/>
      <c r="D140" s="144"/>
      <c r="E140" s="140"/>
      <c r="F140" s="137"/>
      <c r="G140" s="139"/>
    </row>
    <row r="141" spans="2:7" ht="15" x14ac:dyDescent="0.25">
      <c r="B141" s="141"/>
      <c r="C141" s="141"/>
      <c r="D141" s="144"/>
      <c r="E141" s="140"/>
      <c r="F141" s="137"/>
      <c r="G141" s="139"/>
    </row>
    <row r="142" spans="2:7" ht="15" x14ac:dyDescent="0.25">
      <c r="B142" s="141"/>
      <c r="C142" s="141"/>
      <c r="D142" s="144"/>
      <c r="E142" s="140"/>
      <c r="F142" s="137"/>
      <c r="G142" s="139"/>
    </row>
    <row r="143" spans="2:7" ht="15" x14ac:dyDescent="0.25">
      <c r="B143" s="141"/>
      <c r="C143" s="141"/>
      <c r="D143" s="144"/>
      <c r="E143" s="140"/>
      <c r="F143" s="137"/>
      <c r="G143" s="139"/>
    </row>
    <row r="144" spans="2:7" ht="15" x14ac:dyDescent="0.25">
      <c r="B144" s="145" t="s">
        <v>83</v>
      </c>
      <c r="C144" s="145"/>
      <c r="D144" s="145"/>
      <c r="E144" s="145"/>
      <c r="F144" s="145"/>
      <c r="G144" s="145"/>
    </row>
    <row r="145" spans="2:7" ht="15" x14ac:dyDescent="0.25">
      <c r="B145" s="141"/>
      <c r="C145" s="141"/>
      <c r="D145" s="142"/>
      <c r="E145" s="140"/>
      <c r="F145" s="137"/>
      <c r="G145" s="139"/>
    </row>
    <row r="146" spans="2:7" ht="15" x14ac:dyDescent="0.25">
      <c r="B146" s="141"/>
      <c r="C146" s="141"/>
      <c r="D146" s="142"/>
      <c r="E146" s="140"/>
      <c r="F146" s="137"/>
      <c r="G146" s="139"/>
    </row>
    <row r="147" spans="2:7" ht="14.25" x14ac:dyDescent="0.2">
      <c r="B147" s="146" t="s">
        <v>84</v>
      </c>
      <c r="C147" s="146"/>
      <c r="D147" s="147" t="s">
        <v>85</v>
      </c>
      <c r="E147" s="147"/>
      <c r="F147" s="148" t="s">
        <v>80</v>
      </c>
      <c r="G147" s="148"/>
    </row>
    <row r="148" spans="2:7" ht="15" x14ac:dyDescent="0.25">
      <c r="B148" s="149" t="s">
        <v>86</v>
      </c>
      <c r="C148" s="149"/>
      <c r="D148" s="150" t="s">
        <v>87</v>
      </c>
      <c r="E148" s="150"/>
      <c r="F148" s="151" t="s">
        <v>88</v>
      </c>
      <c r="G148" s="151"/>
    </row>
    <row r="149" spans="2:7" ht="14.25" x14ac:dyDescent="0.2">
      <c r="B149" s="146"/>
      <c r="C149" s="146"/>
      <c r="D149" s="139"/>
      <c r="E149" s="140"/>
      <c r="F149" s="152"/>
      <c r="G149" s="152"/>
    </row>
  </sheetData>
  <sheetProtection password="CAE0" sheet="1" objects="1" scenarios="1"/>
  <mergeCells count="66">
    <mergeCell ref="D147:E147"/>
    <mergeCell ref="F147:G147"/>
    <mergeCell ref="D148:E148"/>
    <mergeCell ref="F148:G148"/>
    <mergeCell ref="F149:G149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opLeftCell="A38" zoomScale="120" zoomScaleNormal="120" workbookViewId="0">
      <selection activeCell="G19" sqref="G19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242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243"/>
      <c r="G9" s="157"/>
    </row>
    <row r="10" spans="1:8" ht="21" customHeight="1" x14ac:dyDescent="0.2">
      <c r="A10" s="234" t="s">
        <v>89</v>
      </c>
      <c r="B10" s="235"/>
      <c r="C10" s="235"/>
      <c r="D10" s="235"/>
      <c r="E10" s="235"/>
      <c r="F10" s="244"/>
      <c r="G10" s="236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245" t="s">
        <v>93</v>
      </c>
      <c r="G11" s="167" t="s">
        <v>94</v>
      </c>
      <c r="H11" s="168"/>
    </row>
    <row r="12" spans="1:8" s="169" customFormat="1" ht="12.75" customHeight="1" x14ac:dyDescent="0.2">
      <c r="A12" s="170"/>
      <c r="B12" s="171"/>
      <c r="C12" s="172"/>
      <c r="D12" s="173"/>
      <c r="E12" s="174"/>
      <c r="F12" s="246"/>
      <c r="G12" s="175"/>
    </row>
    <row r="13" spans="1:8" s="183" customFormat="1" x14ac:dyDescent="0.2">
      <c r="A13" s="176">
        <v>45201</v>
      </c>
      <c r="B13" s="177" t="s">
        <v>95</v>
      </c>
      <c r="C13" s="178"/>
      <c r="D13" s="179" t="s">
        <v>96</v>
      </c>
      <c r="E13" s="180"/>
      <c r="F13" s="240" t="s">
        <v>97</v>
      </c>
      <c r="G13" s="182">
        <v>2828</v>
      </c>
    </row>
    <row r="14" spans="1:8" s="186" customFormat="1" ht="12.75" customHeight="1" x14ac:dyDescent="0.2">
      <c r="A14" s="176">
        <v>45189</v>
      </c>
      <c r="B14" s="177" t="s">
        <v>98</v>
      </c>
      <c r="C14" s="178"/>
      <c r="D14" s="179" t="s">
        <v>99</v>
      </c>
      <c r="E14" s="180"/>
      <c r="F14" s="206" t="s">
        <v>100</v>
      </c>
      <c r="G14" s="185">
        <v>521.61</v>
      </c>
    </row>
    <row r="15" spans="1:8" s="183" customFormat="1" x14ac:dyDescent="0.2">
      <c r="A15" s="187">
        <v>45199</v>
      </c>
      <c r="B15" s="177" t="s">
        <v>101</v>
      </c>
      <c r="C15" s="178"/>
      <c r="D15" s="188" t="s">
        <v>102</v>
      </c>
      <c r="E15" s="189"/>
      <c r="F15" s="238" t="s">
        <v>103</v>
      </c>
      <c r="G15" s="185">
        <v>3072.46</v>
      </c>
    </row>
    <row r="16" spans="1:8" s="186" customFormat="1" ht="12.75" customHeight="1" x14ac:dyDescent="0.2">
      <c r="A16" s="191">
        <v>45199</v>
      </c>
      <c r="B16" s="192" t="s">
        <v>101</v>
      </c>
      <c r="C16" s="193"/>
      <c r="D16" s="188" t="s">
        <v>104</v>
      </c>
      <c r="E16" s="189"/>
      <c r="F16" s="238" t="s">
        <v>103</v>
      </c>
      <c r="G16" s="194">
        <v>3444</v>
      </c>
    </row>
    <row r="17" spans="1:7" s="186" customFormat="1" ht="12.75" customHeight="1" x14ac:dyDescent="0.2">
      <c r="A17" s="176">
        <v>45208</v>
      </c>
      <c r="B17" s="177" t="s">
        <v>105</v>
      </c>
      <c r="C17" s="178"/>
      <c r="D17" s="179" t="s">
        <v>106</v>
      </c>
      <c r="E17" s="180"/>
      <c r="F17" s="238" t="s">
        <v>107</v>
      </c>
      <c r="G17" s="182">
        <v>1125</v>
      </c>
    </row>
    <row r="18" spans="1:7" s="183" customFormat="1" ht="13.5" customHeight="1" x14ac:dyDescent="0.2">
      <c r="A18" s="176" t="s">
        <v>108</v>
      </c>
      <c r="B18" s="177" t="s">
        <v>101</v>
      </c>
      <c r="C18" s="178"/>
      <c r="D18" s="179" t="s">
        <v>109</v>
      </c>
      <c r="E18" s="180"/>
      <c r="F18" s="206" t="s">
        <v>103</v>
      </c>
      <c r="G18" s="182">
        <v>1444.62</v>
      </c>
    </row>
    <row r="19" spans="1:7" s="183" customFormat="1" x14ac:dyDescent="0.2">
      <c r="A19" s="187">
        <v>45198</v>
      </c>
      <c r="B19" s="177" t="s">
        <v>110</v>
      </c>
      <c r="C19" s="178"/>
      <c r="D19" s="188" t="s">
        <v>111</v>
      </c>
      <c r="E19" s="189"/>
      <c r="F19" s="238" t="s">
        <v>107</v>
      </c>
      <c r="G19" s="185">
        <v>240</v>
      </c>
    </row>
    <row r="20" spans="1:7" s="186" customFormat="1" ht="12.75" customHeight="1" x14ac:dyDescent="0.2">
      <c r="A20" s="191">
        <v>45198</v>
      </c>
      <c r="B20" s="177" t="s">
        <v>112</v>
      </c>
      <c r="C20" s="178"/>
      <c r="D20" s="179" t="s">
        <v>113</v>
      </c>
      <c r="E20" s="180"/>
      <c r="F20" s="240" t="s">
        <v>107</v>
      </c>
      <c r="G20" s="194">
        <v>3901.75</v>
      </c>
    </row>
    <row r="21" spans="1:7" s="186" customFormat="1" ht="12.75" customHeight="1" x14ac:dyDescent="0.2">
      <c r="A21" s="191">
        <v>45199</v>
      </c>
      <c r="B21" s="177" t="s">
        <v>114</v>
      </c>
      <c r="C21" s="178"/>
      <c r="D21" s="179" t="s">
        <v>115</v>
      </c>
      <c r="E21" s="180"/>
      <c r="F21" s="240" t="s">
        <v>103</v>
      </c>
      <c r="G21" s="194">
        <v>720.35</v>
      </c>
    </row>
    <row r="22" spans="1:7" s="183" customFormat="1" ht="11.25" customHeight="1" x14ac:dyDescent="0.2">
      <c r="A22" s="176">
        <v>45199</v>
      </c>
      <c r="B22" s="192" t="s">
        <v>114</v>
      </c>
      <c r="C22" s="193"/>
      <c r="D22" s="188" t="s">
        <v>116</v>
      </c>
      <c r="E22" s="189"/>
      <c r="F22" s="206" t="s">
        <v>103</v>
      </c>
      <c r="G22" s="185">
        <v>90.04</v>
      </c>
    </row>
    <row r="23" spans="1:7" s="183" customFormat="1" ht="11.25" customHeight="1" x14ac:dyDescent="0.2">
      <c r="A23" s="176">
        <v>45205</v>
      </c>
      <c r="B23" s="195" t="s">
        <v>117</v>
      </c>
      <c r="C23" s="196"/>
      <c r="D23" s="188" t="s">
        <v>118</v>
      </c>
      <c r="E23" s="189"/>
      <c r="F23" s="206" t="s">
        <v>107</v>
      </c>
      <c r="G23" s="185">
        <v>300</v>
      </c>
    </row>
    <row r="24" spans="1:7" s="183" customFormat="1" x14ac:dyDescent="0.2">
      <c r="A24" s="176">
        <v>45199</v>
      </c>
      <c r="B24" s="177" t="s">
        <v>114</v>
      </c>
      <c r="C24" s="178"/>
      <c r="D24" s="188" t="s">
        <v>119</v>
      </c>
      <c r="E24" s="189"/>
      <c r="F24" s="238" t="s">
        <v>103</v>
      </c>
      <c r="G24" s="185">
        <v>3456.49</v>
      </c>
    </row>
    <row r="25" spans="1:7" s="183" customFormat="1" x14ac:dyDescent="0.2">
      <c r="A25" s="176">
        <v>45201</v>
      </c>
      <c r="B25" s="192" t="s">
        <v>120</v>
      </c>
      <c r="C25" s="193"/>
      <c r="D25" s="179" t="s">
        <v>121</v>
      </c>
      <c r="E25" s="180"/>
      <c r="F25" s="206" t="s">
        <v>100</v>
      </c>
      <c r="G25" s="185">
        <v>86.9</v>
      </c>
    </row>
    <row r="26" spans="1:7" s="183" customFormat="1" x14ac:dyDescent="0.2">
      <c r="A26" s="176">
        <v>45201</v>
      </c>
      <c r="B26" s="177" t="s">
        <v>122</v>
      </c>
      <c r="C26" s="178"/>
      <c r="D26" s="179" t="s">
        <v>123</v>
      </c>
      <c r="E26" s="180"/>
      <c r="F26" s="206" t="s">
        <v>97</v>
      </c>
      <c r="G26" s="182">
        <v>2996</v>
      </c>
    </row>
    <row r="27" spans="1:7" s="183" customFormat="1" x14ac:dyDescent="0.2">
      <c r="A27" s="176">
        <v>45210</v>
      </c>
      <c r="B27" s="192" t="s">
        <v>124</v>
      </c>
      <c r="C27" s="193"/>
      <c r="D27" s="197" t="s">
        <v>123</v>
      </c>
      <c r="E27" s="197"/>
      <c r="F27" s="206" t="s">
        <v>97</v>
      </c>
      <c r="G27" s="185">
        <v>2996</v>
      </c>
    </row>
    <row r="28" spans="1:7" s="183" customFormat="1" x14ac:dyDescent="0.2">
      <c r="A28" s="198">
        <v>45210</v>
      </c>
      <c r="B28" s="199" t="s">
        <v>125</v>
      </c>
      <c r="C28" s="199"/>
      <c r="D28" s="197" t="s">
        <v>123</v>
      </c>
      <c r="E28" s="197"/>
      <c r="F28" s="206" t="s">
        <v>97</v>
      </c>
      <c r="G28" s="185">
        <v>2996</v>
      </c>
    </row>
    <row r="29" spans="1:7" s="183" customFormat="1" ht="11.25" customHeight="1" x14ac:dyDescent="0.2">
      <c r="A29" s="200">
        <v>45210</v>
      </c>
      <c r="B29" s="177" t="s">
        <v>126</v>
      </c>
      <c r="C29" s="178"/>
      <c r="D29" s="179" t="s">
        <v>123</v>
      </c>
      <c r="E29" s="180"/>
      <c r="F29" s="206" t="s">
        <v>97</v>
      </c>
      <c r="G29" s="185">
        <v>2996</v>
      </c>
    </row>
    <row r="30" spans="1:7" s="183" customFormat="1" ht="11.25" customHeight="1" x14ac:dyDescent="0.2">
      <c r="A30" s="252">
        <v>45210</v>
      </c>
      <c r="B30" s="253" t="s">
        <v>127</v>
      </c>
      <c r="C30" s="254"/>
      <c r="D30" s="255" t="s">
        <v>128</v>
      </c>
      <c r="E30" s="256"/>
      <c r="F30" s="206" t="s">
        <v>97</v>
      </c>
      <c r="G30" s="207">
        <v>229.9</v>
      </c>
    </row>
    <row r="31" spans="1:7" s="183" customFormat="1" ht="11.25" customHeight="1" x14ac:dyDescent="0.2">
      <c r="A31" s="252">
        <v>45210</v>
      </c>
      <c r="B31" s="253" t="s">
        <v>129</v>
      </c>
      <c r="C31" s="254"/>
      <c r="D31" s="255" t="s">
        <v>128</v>
      </c>
      <c r="E31" s="256"/>
      <c r="F31" s="206" t="s">
        <v>97</v>
      </c>
      <c r="G31" s="207">
        <v>1149.5</v>
      </c>
    </row>
    <row r="32" spans="1:7" s="183" customFormat="1" ht="11.25" customHeight="1" x14ac:dyDescent="0.2">
      <c r="A32" s="201">
        <v>45212</v>
      </c>
      <c r="B32" s="202" t="s">
        <v>130</v>
      </c>
      <c r="C32" s="203"/>
      <c r="D32" s="204" t="s">
        <v>131</v>
      </c>
      <c r="E32" s="205"/>
      <c r="F32" s="206" t="s">
        <v>97</v>
      </c>
      <c r="G32" s="207">
        <v>299.99</v>
      </c>
    </row>
    <row r="33" spans="1:7" s="183" customFormat="1" ht="11.25" customHeight="1" x14ac:dyDescent="0.2">
      <c r="A33" s="187">
        <v>45201</v>
      </c>
      <c r="B33" s="208" t="s">
        <v>132</v>
      </c>
      <c r="C33" s="208"/>
      <c r="D33" s="209" t="s">
        <v>133</v>
      </c>
      <c r="E33" s="209"/>
      <c r="F33" s="206" t="s">
        <v>100</v>
      </c>
      <c r="G33" s="210">
        <v>120</v>
      </c>
    </row>
    <row r="34" spans="1:7" s="183" customFormat="1" ht="11.25" customHeight="1" x14ac:dyDescent="0.2">
      <c r="A34" s="187">
        <v>45200</v>
      </c>
      <c r="B34" s="211" t="s">
        <v>134</v>
      </c>
      <c r="C34" s="212"/>
      <c r="D34" s="213" t="s">
        <v>135</v>
      </c>
      <c r="E34" s="214"/>
      <c r="F34" s="247" t="s">
        <v>136</v>
      </c>
      <c r="G34" s="185">
        <v>200.96</v>
      </c>
    </row>
    <row r="35" spans="1:7" s="183" customFormat="1" ht="11.25" customHeight="1" x14ac:dyDescent="0.2">
      <c r="A35" s="187">
        <v>45190</v>
      </c>
      <c r="B35" s="208" t="s">
        <v>137</v>
      </c>
      <c r="C35" s="208"/>
      <c r="D35" s="208" t="s">
        <v>138</v>
      </c>
      <c r="E35" s="208"/>
      <c r="F35" s="248" t="s">
        <v>136</v>
      </c>
      <c r="G35" s="210">
        <v>49.43</v>
      </c>
    </row>
    <row r="36" spans="1:7" s="183" customFormat="1" ht="11.25" customHeight="1" x14ac:dyDescent="0.2">
      <c r="A36" s="217">
        <v>45202</v>
      </c>
      <c r="B36" s="199" t="s">
        <v>139</v>
      </c>
      <c r="C36" s="199"/>
      <c r="D36" s="197" t="s">
        <v>140</v>
      </c>
      <c r="E36" s="197"/>
      <c r="F36" s="206" t="s">
        <v>107</v>
      </c>
      <c r="G36" s="185">
        <v>130</v>
      </c>
    </row>
    <row r="37" spans="1:7" s="183" customFormat="1" ht="11.25" customHeight="1" x14ac:dyDescent="0.2">
      <c r="A37" s="217">
        <v>45215</v>
      </c>
      <c r="B37" s="211" t="s">
        <v>141</v>
      </c>
      <c r="C37" s="212"/>
      <c r="D37" s="213" t="s">
        <v>142</v>
      </c>
      <c r="E37" s="214"/>
      <c r="F37" s="206" t="s">
        <v>97</v>
      </c>
      <c r="G37" s="185">
        <v>11473.72</v>
      </c>
    </row>
    <row r="38" spans="1:7" s="183" customFormat="1" ht="11.25" customHeight="1" x14ac:dyDescent="0.2">
      <c r="A38" s="217">
        <v>45215</v>
      </c>
      <c r="B38" s="211" t="s">
        <v>143</v>
      </c>
      <c r="C38" s="212"/>
      <c r="D38" s="213" t="s">
        <v>144</v>
      </c>
      <c r="E38" s="214"/>
      <c r="F38" s="247" t="s">
        <v>100</v>
      </c>
      <c r="G38" s="185">
        <v>760</v>
      </c>
    </row>
    <row r="39" spans="1:7" s="183" customFormat="1" ht="11.25" customHeight="1" x14ac:dyDescent="0.2">
      <c r="A39" s="218">
        <v>45212</v>
      </c>
      <c r="B39" s="211" t="s">
        <v>145</v>
      </c>
      <c r="C39" s="212"/>
      <c r="D39" s="213" t="s">
        <v>146</v>
      </c>
      <c r="E39" s="214"/>
      <c r="F39" s="247" t="s">
        <v>100</v>
      </c>
      <c r="G39" s="185">
        <v>1562.6</v>
      </c>
    </row>
    <row r="40" spans="1:7" s="183" customFormat="1" ht="11.25" customHeight="1" x14ac:dyDescent="0.2">
      <c r="A40" s="218">
        <v>45212</v>
      </c>
      <c r="B40" s="211" t="s">
        <v>147</v>
      </c>
      <c r="C40" s="212"/>
      <c r="D40" s="213" t="s">
        <v>148</v>
      </c>
      <c r="E40" s="214"/>
      <c r="F40" s="247" t="s">
        <v>97</v>
      </c>
      <c r="G40" s="185">
        <v>1580.59</v>
      </c>
    </row>
    <row r="41" spans="1:7" s="183" customFormat="1" ht="11.25" customHeight="1" x14ac:dyDescent="0.2">
      <c r="A41" s="218">
        <v>45212</v>
      </c>
      <c r="B41" s="211" t="s">
        <v>149</v>
      </c>
      <c r="C41" s="212"/>
      <c r="D41" s="213" t="s">
        <v>150</v>
      </c>
      <c r="E41" s="214"/>
      <c r="F41" s="247" t="s">
        <v>97</v>
      </c>
      <c r="G41" s="185">
        <v>1970.15</v>
      </c>
    </row>
    <row r="42" spans="1:7" s="183" customFormat="1" ht="11.25" customHeight="1" x14ac:dyDescent="0.2">
      <c r="A42" s="218">
        <v>45216</v>
      </c>
      <c r="B42" s="211" t="s">
        <v>151</v>
      </c>
      <c r="C42" s="212"/>
      <c r="D42" s="213" t="s">
        <v>152</v>
      </c>
      <c r="E42" s="214"/>
      <c r="F42" s="247" t="s">
        <v>97</v>
      </c>
      <c r="G42" s="185">
        <v>846.62</v>
      </c>
    </row>
    <row r="43" spans="1:7" s="183" customFormat="1" ht="11.25" customHeight="1" x14ac:dyDescent="0.2">
      <c r="A43" s="218">
        <v>45217</v>
      </c>
      <c r="B43" s="211" t="s">
        <v>134</v>
      </c>
      <c r="C43" s="212"/>
      <c r="D43" s="213" t="s">
        <v>135</v>
      </c>
      <c r="E43" s="214"/>
      <c r="F43" s="247" t="s">
        <v>136</v>
      </c>
      <c r="G43" s="185">
        <v>200.96</v>
      </c>
    </row>
    <row r="44" spans="1:7" s="183" customFormat="1" ht="11.25" customHeight="1" x14ac:dyDescent="0.2">
      <c r="A44" s="218">
        <v>45211</v>
      </c>
      <c r="B44" s="211" t="s">
        <v>153</v>
      </c>
      <c r="C44" s="212"/>
      <c r="D44" s="213" t="s">
        <v>154</v>
      </c>
      <c r="E44" s="214"/>
      <c r="F44" s="247" t="s">
        <v>136</v>
      </c>
      <c r="G44" s="185">
        <v>253.05</v>
      </c>
    </row>
    <row r="45" spans="1:7" s="183" customFormat="1" ht="11.25" customHeight="1" x14ac:dyDescent="0.2">
      <c r="A45" s="218">
        <v>45218</v>
      </c>
      <c r="B45" s="211" t="s">
        <v>155</v>
      </c>
      <c r="C45" s="212"/>
      <c r="D45" s="213" t="s">
        <v>156</v>
      </c>
      <c r="E45" s="214"/>
      <c r="F45" s="247" t="s">
        <v>100</v>
      </c>
      <c r="G45" s="185">
        <v>260</v>
      </c>
    </row>
    <row r="46" spans="1:7" s="183" customFormat="1" ht="11.25" customHeight="1" x14ac:dyDescent="0.2">
      <c r="A46" s="218">
        <v>45226</v>
      </c>
      <c r="B46" s="211" t="s">
        <v>157</v>
      </c>
      <c r="C46" s="212"/>
      <c r="D46" s="213" t="s">
        <v>158</v>
      </c>
      <c r="E46" s="214"/>
      <c r="F46" s="247" t="s">
        <v>100</v>
      </c>
      <c r="G46" s="185">
        <v>233</v>
      </c>
    </row>
    <row r="47" spans="1:7" s="183" customFormat="1" ht="11.25" customHeight="1" x14ac:dyDescent="0.2">
      <c r="A47" s="218">
        <v>45217</v>
      </c>
      <c r="B47" s="211" t="s">
        <v>159</v>
      </c>
      <c r="C47" s="212"/>
      <c r="D47" s="213" t="s">
        <v>160</v>
      </c>
      <c r="E47" s="214"/>
      <c r="F47" s="247" t="s">
        <v>136</v>
      </c>
      <c r="G47" s="185">
        <v>111.61</v>
      </c>
    </row>
    <row r="48" spans="1:7" s="183" customFormat="1" ht="11.25" customHeight="1" x14ac:dyDescent="0.2">
      <c r="A48" s="218">
        <v>45217</v>
      </c>
      <c r="B48" s="211" t="s">
        <v>159</v>
      </c>
      <c r="C48" s="212"/>
      <c r="D48" s="213" t="s">
        <v>160</v>
      </c>
      <c r="E48" s="214"/>
      <c r="F48" s="247" t="s">
        <v>136</v>
      </c>
      <c r="G48" s="185">
        <v>93.53</v>
      </c>
    </row>
    <row r="49" spans="1:7" s="183" customFormat="1" ht="11.25" customHeight="1" x14ac:dyDescent="0.2">
      <c r="A49" s="218"/>
      <c r="B49" s="211"/>
      <c r="C49" s="212"/>
      <c r="D49" s="213"/>
      <c r="E49" s="214"/>
      <c r="F49" s="247"/>
      <c r="G49" s="185"/>
    </row>
    <row r="50" spans="1:7" s="183" customFormat="1" ht="11.25" customHeight="1" x14ac:dyDescent="0.2">
      <c r="A50" s="218"/>
      <c r="B50" s="211"/>
      <c r="C50" s="212"/>
      <c r="D50" s="213"/>
      <c r="E50" s="214"/>
      <c r="F50" s="247"/>
      <c r="G50" s="185"/>
    </row>
    <row r="51" spans="1:7" s="183" customFormat="1" ht="11.25" customHeight="1" x14ac:dyDescent="0.2">
      <c r="A51" s="218"/>
      <c r="B51" s="211"/>
      <c r="C51" s="212"/>
      <c r="D51" s="213"/>
      <c r="E51" s="214"/>
      <c r="F51" s="247"/>
      <c r="G51" s="185"/>
    </row>
    <row r="52" spans="1:7" s="183" customFormat="1" ht="11.25" customHeight="1" x14ac:dyDescent="0.2">
      <c r="A52" s="218"/>
      <c r="B52" s="211"/>
      <c r="C52" s="212"/>
      <c r="D52" s="213"/>
      <c r="E52" s="214"/>
      <c r="F52" s="247"/>
      <c r="G52" s="185"/>
    </row>
    <row r="53" spans="1:7" s="183" customFormat="1" ht="11.25" customHeight="1" x14ac:dyDescent="0.2">
      <c r="A53" s="218"/>
      <c r="B53" s="211"/>
      <c r="C53" s="212"/>
      <c r="D53" s="213"/>
      <c r="E53" s="214"/>
      <c r="F53" s="247"/>
      <c r="G53" s="185"/>
    </row>
    <row r="54" spans="1:7" s="183" customFormat="1" ht="11.25" customHeight="1" x14ac:dyDescent="0.2">
      <c r="A54" s="218"/>
      <c r="B54" s="211"/>
      <c r="C54" s="212"/>
      <c r="D54" s="213"/>
      <c r="E54" s="214"/>
      <c r="F54" s="247"/>
      <c r="G54" s="185"/>
    </row>
    <row r="55" spans="1:7" s="183" customFormat="1" ht="11.25" customHeight="1" x14ac:dyDescent="0.2">
      <c r="A55" s="218"/>
      <c r="B55" s="211"/>
      <c r="C55" s="212"/>
      <c r="D55" s="213"/>
      <c r="E55" s="214"/>
      <c r="F55" s="247"/>
      <c r="G55" s="185"/>
    </row>
    <row r="56" spans="1:7" s="183" customFormat="1" ht="11.25" customHeight="1" x14ac:dyDescent="0.2">
      <c r="A56" s="218"/>
      <c r="B56" s="211"/>
      <c r="C56" s="212"/>
      <c r="D56" s="213"/>
      <c r="E56" s="214"/>
      <c r="F56" s="247"/>
      <c r="G56" s="185"/>
    </row>
    <row r="57" spans="1:7" s="183" customFormat="1" ht="11.25" customHeight="1" x14ac:dyDescent="0.2">
      <c r="A57" s="218"/>
      <c r="B57" s="211"/>
      <c r="C57" s="212"/>
      <c r="D57" s="213"/>
      <c r="E57" s="214"/>
      <c r="F57" s="247"/>
      <c r="G57" s="185"/>
    </row>
    <row r="58" spans="1:7" s="183" customFormat="1" ht="11.25" customHeight="1" x14ac:dyDescent="0.2">
      <c r="A58" s="218"/>
      <c r="B58" s="211"/>
      <c r="C58" s="212"/>
      <c r="D58" s="213"/>
      <c r="E58" s="214"/>
      <c r="F58" s="247"/>
      <c r="G58" s="185"/>
    </row>
    <row r="59" spans="1:7" s="183" customFormat="1" ht="11.25" customHeight="1" x14ac:dyDescent="0.2">
      <c r="A59" s="218"/>
      <c r="B59" s="211"/>
      <c r="C59" s="212"/>
      <c r="D59" s="213"/>
      <c r="E59" s="214"/>
      <c r="F59" s="247"/>
      <c r="G59" s="185"/>
    </row>
    <row r="60" spans="1:7" s="183" customFormat="1" ht="11.25" customHeight="1" x14ac:dyDescent="0.2">
      <c r="A60" s="218"/>
      <c r="B60" s="199"/>
      <c r="C60" s="199"/>
      <c r="D60" s="197"/>
      <c r="E60" s="197"/>
      <c r="F60" s="247"/>
      <c r="G60" s="185"/>
    </row>
    <row r="61" spans="1:7" s="183" customFormat="1" ht="11.25" customHeight="1" x14ac:dyDescent="0.2">
      <c r="A61" s="219"/>
      <c r="B61" s="220"/>
      <c r="C61" s="220"/>
      <c r="D61" s="221"/>
      <c r="E61" s="221"/>
      <c r="F61" s="206"/>
      <c r="G61" s="185"/>
    </row>
    <row r="62" spans="1:7" s="183" customFormat="1" ht="11.25" customHeight="1" x14ac:dyDescent="0.2">
      <c r="A62" s="219"/>
      <c r="B62" s="220"/>
      <c r="C62" s="220"/>
      <c r="D62" s="221"/>
      <c r="E62" s="221"/>
      <c r="F62" s="206"/>
      <c r="G62" s="185"/>
    </row>
    <row r="63" spans="1:7" ht="11.25" customHeight="1" x14ac:dyDescent="0.2">
      <c r="A63" s="222" t="s">
        <v>60</v>
      </c>
      <c r="B63" s="223"/>
      <c r="C63" s="223"/>
      <c r="D63" s="223"/>
      <c r="E63" s="223"/>
      <c r="F63" s="249"/>
      <c r="G63" s="225">
        <f>SUM(G13:G62)</f>
        <v>54740.83</v>
      </c>
    </row>
    <row r="64" spans="1:7" ht="11.25" customHeight="1" x14ac:dyDescent="0.2">
      <c r="A64" s="226"/>
      <c r="B64" s="226"/>
      <c r="C64" s="226"/>
      <c r="D64" s="226"/>
      <c r="E64" s="226"/>
      <c r="F64" s="250"/>
      <c r="G64" s="227"/>
    </row>
    <row r="65" spans="1:7" ht="11.25" customHeight="1" x14ac:dyDescent="0.2">
      <c r="A65" s="226"/>
      <c r="B65" s="226"/>
      <c r="C65" s="226"/>
      <c r="D65" s="226"/>
      <c r="E65" s="226"/>
      <c r="F65" s="250"/>
      <c r="G65" s="227"/>
    </row>
    <row r="66" spans="1:7" ht="11.25" customHeight="1" x14ac:dyDescent="0.2">
      <c r="A66" s="226"/>
      <c r="B66" s="226"/>
      <c r="C66" s="226"/>
      <c r="D66" s="226"/>
      <c r="E66" s="226"/>
      <c r="F66" s="250"/>
      <c r="G66" s="227"/>
    </row>
    <row r="67" spans="1:7" ht="11.25" customHeight="1" x14ac:dyDescent="0.2">
      <c r="A67" s="226"/>
      <c r="B67" s="226"/>
      <c r="C67" s="226"/>
      <c r="D67" s="226"/>
      <c r="E67" s="226"/>
      <c r="F67" s="250"/>
      <c r="G67" s="227"/>
    </row>
    <row r="68" spans="1:7" ht="11.25" customHeight="1" x14ac:dyDescent="0.2">
      <c r="A68" s="226"/>
      <c r="B68" s="226"/>
      <c r="C68" s="226"/>
      <c r="D68" s="226"/>
      <c r="E68" s="226"/>
      <c r="F68" s="250"/>
      <c r="G68" s="227"/>
    </row>
    <row r="69" spans="1:7" ht="11.25" customHeight="1" x14ac:dyDescent="0.2">
      <c r="A69" s="226"/>
      <c r="B69" s="226"/>
      <c r="C69" s="226"/>
      <c r="D69" s="226"/>
      <c r="E69" s="226"/>
      <c r="F69" s="250"/>
      <c r="G69" s="227"/>
    </row>
    <row r="70" spans="1:7" ht="11.25" customHeight="1" x14ac:dyDescent="0.2">
      <c r="A70" s="226"/>
      <c r="B70" s="226"/>
      <c r="C70" s="226"/>
      <c r="D70" s="226"/>
      <c r="E70" s="226"/>
      <c r="F70" s="250"/>
      <c r="G70" s="227"/>
    </row>
    <row r="71" spans="1:7" ht="11.25" customHeight="1" x14ac:dyDescent="0.2">
      <c r="A71" s="226"/>
      <c r="B71" s="226"/>
      <c r="C71" s="226"/>
      <c r="D71" s="226"/>
      <c r="E71" s="226"/>
      <c r="F71" s="250"/>
      <c r="G71" s="227"/>
    </row>
    <row r="72" spans="1:7" ht="11.25" customHeight="1" x14ac:dyDescent="0.2">
      <c r="A72" s="226"/>
      <c r="B72" s="226"/>
      <c r="C72" s="226"/>
      <c r="D72" s="226"/>
      <c r="E72" s="226"/>
      <c r="F72" s="250"/>
      <c r="G72" s="227"/>
    </row>
    <row r="73" spans="1:7" ht="11.25" customHeight="1" x14ac:dyDescent="0.2">
      <c r="A73" s="226"/>
      <c r="B73" s="226"/>
      <c r="C73" s="226"/>
      <c r="D73" s="226"/>
      <c r="E73" s="226"/>
      <c r="F73" s="250"/>
      <c r="G73" s="227"/>
    </row>
    <row r="74" spans="1:7" ht="11.25" customHeight="1" x14ac:dyDescent="0.2">
      <c r="A74" s="226"/>
      <c r="B74" s="226"/>
      <c r="C74" s="226"/>
      <c r="D74" s="226"/>
      <c r="E74" s="226"/>
      <c r="F74" s="250"/>
      <c r="G74" s="227"/>
    </row>
    <row r="75" spans="1:7" ht="11.25" customHeight="1" x14ac:dyDescent="0.2">
      <c r="A75" s="226"/>
      <c r="B75" s="226"/>
      <c r="C75" s="226"/>
      <c r="D75" s="226"/>
      <c r="E75" s="226"/>
      <c r="F75" s="250"/>
      <c r="G75" s="227"/>
    </row>
    <row r="76" spans="1:7" ht="11.25" customHeight="1" x14ac:dyDescent="0.2">
      <c r="A76" s="226"/>
      <c r="B76" s="226"/>
      <c r="C76" s="226"/>
      <c r="D76" s="226"/>
      <c r="E76" s="226"/>
      <c r="F76" s="250"/>
      <c r="G76" s="227"/>
    </row>
    <row r="77" spans="1:7" ht="11.25" customHeight="1" x14ac:dyDescent="0.2">
      <c r="A77" s="226"/>
      <c r="B77" s="226"/>
      <c r="C77" s="226"/>
      <c r="D77" s="226"/>
      <c r="E77" s="226"/>
      <c r="F77" s="250"/>
      <c r="G77" s="227"/>
    </row>
    <row r="78" spans="1:7" ht="11.25" customHeight="1" x14ac:dyDescent="0.2">
      <c r="A78" s="226"/>
      <c r="B78" s="226"/>
      <c r="C78" s="226"/>
      <c r="D78" s="226"/>
      <c r="E78" s="226"/>
      <c r="F78" s="250"/>
      <c r="G78" s="227"/>
    </row>
    <row r="79" spans="1:7" ht="11.25" customHeight="1" x14ac:dyDescent="0.2">
      <c r="A79" s="226"/>
      <c r="B79" s="226"/>
      <c r="C79" s="226"/>
      <c r="D79" s="226"/>
      <c r="E79" s="226"/>
      <c r="F79" s="250"/>
      <c r="G79" s="227"/>
    </row>
    <row r="80" spans="1:7" ht="11.25" customHeight="1" x14ac:dyDescent="0.2">
      <c r="A80" s="226"/>
      <c r="B80" s="226"/>
      <c r="C80" s="226"/>
      <c r="D80" s="226"/>
      <c r="E80" s="226"/>
      <c r="F80" s="250"/>
      <c r="G80" s="227"/>
    </row>
    <row r="81" spans="1:7" ht="11.25" customHeight="1" x14ac:dyDescent="0.2">
      <c r="A81" s="226"/>
      <c r="B81" s="226"/>
      <c r="C81" s="226"/>
      <c r="D81" s="226"/>
      <c r="E81" s="226"/>
      <c r="F81" s="250"/>
      <c r="G81" s="227"/>
    </row>
    <row r="82" spans="1:7" ht="11.25" customHeight="1" x14ac:dyDescent="0.2">
      <c r="A82" s="226"/>
      <c r="B82" s="226"/>
      <c r="C82" s="226"/>
      <c r="D82" s="226"/>
      <c r="E82" s="226"/>
      <c r="F82" s="250"/>
      <c r="G82" s="227"/>
    </row>
    <row r="83" spans="1:7" ht="11.25" customHeight="1" x14ac:dyDescent="0.2">
      <c r="A83" s="226"/>
      <c r="B83" s="226"/>
      <c r="C83" s="226"/>
      <c r="D83" s="226"/>
      <c r="E83" s="226"/>
      <c r="F83" s="250"/>
      <c r="G83" s="227"/>
    </row>
    <row r="84" spans="1:7" ht="11.25" customHeight="1" x14ac:dyDescent="0.2">
      <c r="A84" s="226"/>
      <c r="B84" s="226"/>
      <c r="C84" s="226"/>
      <c r="D84" s="226"/>
      <c r="E84" s="226"/>
      <c r="F84" s="250"/>
      <c r="G84" s="227"/>
    </row>
    <row r="85" spans="1:7" ht="11.25" customHeight="1" x14ac:dyDescent="0.2">
      <c r="A85" s="226"/>
      <c r="B85" s="226"/>
      <c r="C85" s="226"/>
      <c r="D85" s="226"/>
      <c r="E85" s="226"/>
      <c r="F85" s="250"/>
      <c r="G85" s="227"/>
    </row>
    <row r="86" spans="1:7" ht="11.25" customHeight="1" x14ac:dyDescent="0.2">
      <c r="A86" s="226"/>
      <c r="B86" s="226"/>
      <c r="C86" s="226"/>
      <c r="D86" s="226"/>
      <c r="E86" s="226"/>
      <c r="F86" s="250"/>
      <c r="G86" s="227"/>
    </row>
    <row r="87" spans="1:7" ht="11.25" customHeight="1" x14ac:dyDescent="0.2">
      <c r="A87" s="226"/>
      <c r="B87" s="226"/>
      <c r="C87" s="226"/>
      <c r="D87" s="226"/>
      <c r="E87" s="226"/>
      <c r="F87" s="250"/>
      <c r="G87" s="227"/>
    </row>
    <row r="88" spans="1:7" ht="11.25" customHeight="1" x14ac:dyDescent="0.2">
      <c r="A88" s="226"/>
      <c r="B88" s="226"/>
      <c r="C88" s="226"/>
      <c r="D88" s="226"/>
      <c r="E88" s="226"/>
      <c r="F88" s="250"/>
      <c r="G88" s="227"/>
    </row>
    <row r="89" spans="1:7" ht="11.25" customHeight="1" x14ac:dyDescent="0.2">
      <c r="A89" s="226"/>
      <c r="B89" s="226"/>
      <c r="C89" s="226"/>
      <c r="D89" s="226"/>
      <c r="E89" s="226"/>
      <c r="F89" s="250"/>
      <c r="G89" s="227"/>
    </row>
    <row r="90" spans="1:7" ht="11.25" customHeight="1" x14ac:dyDescent="0.2">
      <c r="A90" s="226"/>
      <c r="B90" s="226"/>
      <c r="C90" s="226"/>
      <c r="D90" s="226"/>
      <c r="E90" s="226"/>
      <c r="F90" s="250"/>
      <c r="G90" s="227"/>
    </row>
    <row r="91" spans="1:7" ht="11.25" customHeight="1" x14ac:dyDescent="0.2">
      <c r="A91" s="226"/>
      <c r="B91" s="226"/>
      <c r="C91" s="226"/>
      <c r="D91" s="226"/>
      <c r="E91" s="226"/>
      <c r="F91" s="250"/>
      <c r="G91" s="227"/>
    </row>
    <row r="92" spans="1:7" ht="9.9499999999999993" customHeight="1" x14ac:dyDescent="0.2">
      <c r="A92" s="226"/>
      <c r="B92" s="226"/>
      <c r="C92" s="226"/>
      <c r="D92" s="226"/>
      <c r="E92" s="226"/>
      <c r="F92" s="250"/>
      <c r="G92" s="227"/>
    </row>
    <row r="93" spans="1:7" ht="9.9499999999999993" customHeight="1" x14ac:dyDescent="0.2">
      <c r="A93" s="228"/>
      <c r="B93" s="228"/>
      <c r="C93" s="228"/>
      <c r="D93" s="153"/>
      <c r="E93" s="153"/>
      <c r="F93" s="153"/>
      <c r="G93" s="153"/>
    </row>
    <row r="94" spans="1:7" ht="9.9499999999999993" customHeight="1" x14ac:dyDescent="0.2">
      <c r="A94" s="229"/>
      <c r="B94" s="229"/>
      <c r="C94" s="229"/>
      <c r="D94" s="230"/>
      <c r="E94" s="230"/>
      <c r="F94" s="152"/>
      <c r="G94" s="152"/>
    </row>
    <row r="95" spans="1:7" ht="9.9499999999999993" customHeight="1" x14ac:dyDescent="0.2">
      <c r="A95" s="229"/>
      <c r="B95" s="229"/>
      <c r="C95" s="229"/>
      <c r="D95" s="229"/>
      <c r="E95" s="229"/>
      <c r="F95" s="251"/>
      <c r="G95" s="231"/>
    </row>
    <row r="96" spans="1:7" ht="9.9499999999999993" customHeight="1" x14ac:dyDescent="0.2">
      <c r="A96" s="226"/>
      <c r="B96" s="226"/>
      <c r="C96" s="226"/>
      <c r="D96" s="226"/>
      <c r="E96" s="226"/>
      <c r="F96" s="250"/>
      <c r="G96" s="227"/>
    </row>
    <row r="97" spans="1:7" ht="9.9499999999999993" customHeight="1" x14ac:dyDescent="0.2">
      <c r="A97" s="226"/>
      <c r="B97" s="226"/>
      <c r="C97" s="226"/>
      <c r="D97" s="226"/>
      <c r="E97" s="226"/>
      <c r="F97" s="250"/>
      <c r="G97" s="227"/>
    </row>
    <row r="98" spans="1:7" x14ac:dyDescent="0.2">
      <c r="A98" s="226"/>
      <c r="B98" s="226"/>
      <c r="C98" s="226"/>
      <c r="D98" s="226"/>
      <c r="E98" s="226"/>
      <c r="F98" s="250"/>
      <c r="G98" s="227"/>
    </row>
    <row r="99" spans="1:7" x14ac:dyDescent="0.2">
      <c r="A99" s="232"/>
      <c r="B99" s="232"/>
      <c r="C99" s="232"/>
      <c r="D99" s="232"/>
      <c r="E99" s="226"/>
      <c r="F99" s="250"/>
      <c r="G99" s="227"/>
    </row>
    <row r="100" spans="1:7" x14ac:dyDescent="0.2">
      <c r="A100" s="226"/>
      <c r="B100" s="226"/>
      <c r="C100" s="226"/>
      <c r="D100" s="226"/>
      <c r="E100" s="226"/>
      <c r="F100" s="250"/>
      <c r="G100" s="227"/>
    </row>
    <row r="101" spans="1:7" x14ac:dyDescent="0.2">
      <c r="A101" s="233"/>
    </row>
    <row r="102" spans="1:7" x14ac:dyDescent="0.2">
      <c r="A102" s="233"/>
    </row>
    <row r="103" spans="1:7" x14ac:dyDescent="0.2">
      <c r="A103" s="233"/>
    </row>
    <row r="104" spans="1:7" x14ac:dyDescent="0.2">
      <c r="A104" s="233"/>
    </row>
    <row r="105" spans="1:7" x14ac:dyDescent="0.2">
      <c r="A105" s="233"/>
    </row>
  </sheetData>
  <sheetProtection password="CAE0" sheet="1" objects="1" scenarios="1"/>
  <autoFilter ref="A10:G48"/>
  <mergeCells count="106">
    <mergeCell ref="D93:E93"/>
    <mergeCell ref="F93:G93"/>
    <mergeCell ref="D94:E94"/>
    <mergeCell ref="F94:G94"/>
    <mergeCell ref="B58:C58"/>
    <mergeCell ref="D58:E58"/>
    <mergeCell ref="B59:C59"/>
    <mergeCell ref="D59:E59"/>
    <mergeCell ref="B60:C60"/>
    <mergeCell ref="D60:E60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49:C49"/>
    <mergeCell ref="D49:E49"/>
    <mergeCell ref="B50:C50"/>
    <mergeCell ref="D50:E50"/>
    <mergeCell ref="B51:C51"/>
    <mergeCell ref="D51:E51"/>
    <mergeCell ref="B46:C46"/>
    <mergeCell ref="D46:E46"/>
    <mergeCell ref="B47:C47"/>
    <mergeCell ref="D47:E47"/>
    <mergeCell ref="B48:C48"/>
    <mergeCell ref="D48:E48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20" zoomScaleNormal="120" workbookViewId="0">
      <selection activeCell="D13" sqref="D13:E27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228"/>
      <c r="B1" s="228"/>
      <c r="C1" s="228"/>
      <c r="D1" s="228"/>
      <c r="E1" s="228"/>
      <c r="F1" s="228"/>
      <c r="G1" s="228"/>
    </row>
    <row r="2" spans="1:8" ht="12.75" customHeight="1" x14ac:dyDescent="0.2">
      <c r="A2" s="228"/>
      <c r="B2" s="228"/>
      <c r="C2" s="228"/>
      <c r="D2" s="228"/>
      <c r="E2" s="228"/>
      <c r="F2" s="228"/>
      <c r="G2" s="228"/>
    </row>
    <row r="3" spans="1:8" ht="12.75" customHeight="1" x14ac:dyDescent="0.2">
      <c r="A3" s="228"/>
      <c r="B3" s="228"/>
      <c r="C3" s="228"/>
      <c r="D3" s="228"/>
      <c r="E3" s="228"/>
      <c r="F3" s="228"/>
      <c r="G3" s="228"/>
    </row>
    <row r="4" spans="1:8" ht="12.75" customHeight="1" x14ac:dyDescent="0.2">
      <c r="A4" s="228"/>
      <c r="B4" s="228"/>
      <c r="C4" s="228"/>
      <c r="D4" s="228"/>
      <c r="E4" s="228"/>
      <c r="F4" s="228"/>
      <c r="G4" s="228"/>
    </row>
    <row r="5" spans="1:8" ht="12.75" customHeight="1" x14ac:dyDescent="0.2">
      <c r="A5" s="228"/>
      <c r="B5" s="228"/>
      <c r="C5" s="228"/>
      <c r="D5" s="228"/>
      <c r="E5" s="228"/>
      <c r="F5" s="228"/>
      <c r="G5" s="228"/>
    </row>
    <row r="6" spans="1:8" ht="11.25" customHeight="1" x14ac:dyDescent="0.2">
      <c r="A6" s="228"/>
      <c r="B6" s="228"/>
      <c r="C6" s="228"/>
      <c r="D6" s="228"/>
      <c r="E6" s="228"/>
      <c r="F6" s="228"/>
      <c r="G6" s="228"/>
    </row>
    <row r="7" spans="1:8" ht="9.75" hidden="1" customHeight="1" x14ac:dyDescent="0.2">
      <c r="A7" s="228"/>
      <c r="B7" s="228"/>
      <c r="C7" s="228"/>
      <c r="D7" s="228"/>
      <c r="E7" s="228"/>
      <c r="F7" s="228"/>
      <c r="G7" s="228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2.75" customHeight="1" x14ac:dyDescent="0.2">
      <c r="A12" s="170"/>
      <c r="B12" s="171"/>
      <c r="C12" s="172"/>
      <c r="D12" s="173"/>
      <c r="E12" s="174"/>
      <c r="F12" s="170"/>
      <c r="G12" s="175"/>
    </row>
    <row r="13" spans="1:8" s="183" customFormat="1" x14ac:dyDescent="0.2">
      <c r="A13" s="176">
        <v>45201</v>
      </c>
      <c r="B13" s="177" t="s">
        <v>95</v>
      </c>
      <c r="C13" s="178"/>
      <c r="D13" s="179" t="s">
        <v>96</v>
      </c>
      <c r="E13" s="180"/>
      <c r="F13" s="181" t="s">
        <v>97</v>
      </c>
      <c r="G13" s="182">
        <v>2828</v>
      </c>
    </row>
    <row r="14" spans="1:8" s="186" customFormat="1" ht="12.75" customHeight="1" x14ac:dyDescent="0.2">
      <c r="A14" s="176">
        <v>45189</v>
      </c>
      <c r="B14" s="177" t="s">
        <v>98</v>
      </c>
      <c r="C14" s="178"/>
      <c r="D14" s="179" t="s">
        <v>99</v>
      </c>
      <c r="E14" s="180"/>
      <c r="F14" s="184" t="s">
        <v>97</v>
      </c>
      <c r="G14" s="182">
        <v>2996</v>
      </c>
    </row>
    <row r="15" spans="1:8" s="183" customFormat="1" x14ac:dyDescent="0.2">
      <c r="A15" s="187">
        <v>45199</v>
      </c>
      <c r="B15" s="177" t="s">
        <v>101</v>
      </c>
      <c r="C15" s="178"/>
      <c r="D15" s="179" t="s">
        <v>102</v>
      </c>
      <c r="E15" s="180"/>
      <c r="F15" s="184" t="s">
        <v>97</v>
      </c>
      <c r="G15" s="185">
        <v>2996</v>
      </c>
    </row>
    <row r="16" spans="1:8" s="186" customFormat="1" ht="12.75" customHeight="1" x14ac:dyDescent="0.2">
      <c r="A16" s="191">
        <v>45199</v>
      </c>
      <c r="B16" s="177" t="s">
        <v>101</v>
      </c>
      <c r="C16" s="178"/>
      <c r="D16" s="179" t="s">
        <v>104</v>
      </c>
      <c r="E16" s="180"/>
      <c r="F16" s="184" t="s">
        <v>97</v>
      </c>
      <c r="G16" s="185">
        <v>2996</v>
      </c>
    </row>
    <row r="17" spans="1:7" s="186" customFormat="1" ht="12.75" customHeight="1" x14ac:dyDescent="0.2">
      <c r="A17" s="176">
        <v>45208</v>
      </c>
      <c r="B17" s="177" t="s">
        <v>105</v>
      </c>
      <c r="C17" s="178"/>
      <c r="D17" s="179" t="s">
        <v>106</v>
      </c>
      <c r="E17" s="180"/>
      <c r="F17" s="184" t="s">
        <v>97</v>
      </c>
      <c r="G17" s="185">
        <v>2996</v>
      </c>
    </row>
    <row r="18" spans="1:7" s="183" customFormat="1" ht="13.5" customHeight="1" x14ac:dyDescent="0.2">
      <c r="A18" s="176" t="s">
        <v>108</v>
      </c>
      <c r="B18" s="177" t="s">
        <v>101</v>
      </c>
      <c r="C18" s="178"/>
      <c r="D18" s="179" t="s">
        <v>109</v>
      </c>
      <c r="E18" s="180"/>
      <c r="F18" s="206" t="s">
        <v>97</v>
      </c>
      <c r="G18" s="241">
        <v>229.9</v>
      </c>
    </row>
    <row r="19" spans="1:7" s="183" customFormat="1" x14ac:dyDescent="0.2">
      <c r="A19" s="187">
        <v>45198</v>
      </c>
      <c r="B19" s="177" t="s">
        <v>110</v>
      </c>
      <c r="C19" s="178"/>
      <c r="D19" s="179" t="s">
        <v>111</v>
      </c>
      <c r="E19" s="180"/>
      <c r="F19" s="206" t="s">
        <v>97</v>
      </c>
      <c r="G19" s="241">
        <v>1149.5</v>
      </c>
    </row>
    <row r="20" spans="1:7" s="186" customFormat="1" ht="12.75" customHeight="1" x14ac:dyDescent="0.2">
      <c r="A20" s="191">
        <v>45198</v>
      </c>
      <c r="B20" s="177" t="s">
        <v>112</v>
      </c>
      <c r="C20" s="178"/>
      <c r="D20" s="179" t="s">
        <v>113</v>
      </c>
      <c r="E20" s="180"/>
      <c r="F20" s="240" t="s">
        <v>97</v>
      </c>
      <c r="G20" s="241">
        <v>299.99</v>
      </c>
    </row>
    <row r="21" spans="1:7" s="186" customFormat="1" ht="12.75" customHeight="1" x14ac:dyDescent="0.2">
      <c r="A21" s="191">
        <v>45199</v>
      </c>
      <c r="B21" s="177" t="s">
        <v>114</v>
      </c>
      <c r="C21" s="178"/>
      <c r="D21" s="179" t="s">
        <v>115</v>
      </c>
      <c r="E21" s="180"/>
      <c r="F21" s="181" t="s">
        <v>97</v>
      </c>
      <c r="G21" s="185">
        <v>11473.72</v>
      </c>
    </row>
    <row r="22" spans="1:7" s="183" customFormat="1" ht="11.25" customHeight="1" x14ac:dyDescent="0.2">
      <c r="A22" s="176">
        <v>45199</v>
      </c>
      <c r="B22" s="177" t="s">
        <v>114</v>
      </c>
      <c r="C22" s="178"/>
      <c r="D22" s="179" t="s">
        <v>116</v>
      </c>
      <c r="E22" s="180"/>
      <c r="F22" s="237" t="s">
        <v>97</v>
      </c>
      <c r="G22" s="185">
        <v>1580.59</v>
      </c>
    </row>
    <row r="23" spans="1:7" s="183" customFormat="1" ht="11.25" customHeight="1" x14ac:dyDescent="0.2">
      <c r="A23" s="176">
        <v>45205</v>
      </c>
      <c r="B23" s="177" t="s">
        <v>117</v>
      </c>
      <c r="C23" s="178"/>
      <c r="D23" s="179" t="s">
        <v>118</v>
      </c>
      <c r="E23" s="180"/>
      <c r="F23" s="237" t="s">
        <v>97</v>
      </c>
      <c r="G23" s="185">
        <v>1970.15</v>
      </c>
    </row>
    <row r="24" spans="1:7" s="183" customFormat="1" x14ac:dyDescent="0.2">
      <c r="A24" s="176">
        <v>45199</v>
      </c>
      <c r="B24" s="177" t="s">
        <v>114</v>
      </c>
      <c r="C24" s="178"/>
      <c r="D24" s="179" t="s">
        <v>119</v>
      </c>
      <c r="E24" s="180"/>
      <c r="F24" s="237" t="s">
        <v>97</v>
      </c>
      <c r="G24" s="185">
        <v>846.62</v>
      </c>
    </row>
    <row r="25" spans="1:7" s="183" customFormat="1" ht="11.25" customHeight="1" x14ac:dyDescent="0.2">
      <c r="A25" s="218"/>
      <c r="B25" s="177"/>
      <c r="C25" s="178"/>
      <c r="D25" s="179"/>
      <c r="E25" s="180"/>
      <c r="F25" s="215"/>
      <c r="G25" s="185"/>
    </row>
    <row r="26" spans="1:7" s="183" customFormat="1" ht="11.25" customHeight="1" x14ac:dyDescent="0.2">
      <c r="A26" s="219"/>
      <c r="B26" s="177"/>
      <c r="C26" s="178"/>
      <c r="D26" s="179"/>
      <c r="E26" s="180"/>
      <c r="F26" s="184"/>
      <c r="G26" s="185"/>
    </row>
    <row r="27" spans="1:7" s="183" customFormat="1" ht="11.25" customHeight="1" x14ac:dyDescent="0.2">
      <c r="A27" s="219"/>
      <c r="B27" s="177"/>
      <c r="C27" s="178"/>
      <c r="D27" s="179"/>
      <c r="E27" s="180"/>
      <c r="F27" s="184"/>
      <c r="G27" s="185"/>
    </row>
    <row r="28" spans="1:7" ht="11.25" customHeight="1" x14ac:dyDescent="0.2">
      <c r="A28" s="222" t="s">
        <v>60</v>
      </c>
      <c r="B28" s="177"/>
      <c r="C28" s="178"/>
      <c r="D28" s="223"/>
      <c r="E28" s="223"/>
      <c r="F28" s="224"/>
      <c r="G28" s="225">
        <f>SUM(G13:G27)</f>
        <v>32362.47</v>
      </c>
    </row>
    <row r="29" spans="1:7" ht="11.25" customHeight="1" x14ac:dyDescent="0.2">
      <c r="A29" s="226"/>
      <c r="B29" s="226"/>
      <c r="C29" s="226"/>
      <c r="D29" s="226"/>
      <c r="E29" s="226"/>
      <c r="F29" s="226"/>
      <c r="G29" s="227"/>
    </row>
    <row r="30" spans="1:7" ht="11.25" customHeight="1" x14ac:dyDescent="0.2">
      <c r="A30" s="226"/>
      <c r="B30" s="226"/>
      <c r="C30" s="226"/>
      <c r="D30" s="226"/>
      <c r="E30" s="226"/>
      <c r="F30" s="226"/>
      <c r="G30" s="227"/>
    </row>
    <row r="31" spans="1:7" ht="11.25" customHeight="1" x14ac:dyDescent="0.2">
      <c r="A31" s="226"/>
      <c r="B31" s="226"/>
      <c r="C31" s="226"/>
      <c r="D31" s="226"/>
      <c r="E31" s="226"/>
      <c r="F31" s="226"/>
      <c r="G31" s="227"/>
    </row>
    <row r="32" spans="1:7" ht="11.25" customHeight="1" x14ac:dyDescent="0.2">
      <c r="A32" s="226"/>
      <c r="B32" s="226"/>
      <c r="C32" s="226"/>
      <c r="D32" s="226"/>
      <c r="E32" s="226"/>
      <c r="F32" s="226"/>
      <c r="G32" s="227"/>
    </row>
    <row r="33" spans="1:7" ht="11.25" customHeight="1" x14ac:dyDescent="0.2">
      <c r="A33" s="226"/>
      <c r="B33" s="226"/>
      <c r="C33" s="226"/>
      <c r="D33" s="226"/>
      <c r="E33" s="226"/>
      <c r="F33" s="226"/>
      <c r="G33" s="227"/>
    </row>
    <row r="34" spans="1:7" ht="11.25" customHeight="1" x14ac:dyDescent="0.2">
      <c r="A34" s="226"/>
      <c r="B34" s="226"/>
      <c r="C34" s="226"/>
      <c r="D34" s="226"/>
      <c r="E34" s="226"/>
      <c r="F34" s="226"/>
      <c r="G34" s="227"/>
    </row>
    <row r="35" spans="1:7" ht="11.25" customHeight="1" x14ac:dyDescent="0.2">
      <c r="A35" s="226"/>
      <c r="B35" s="226"/>
      <c r="C35" s="226"/>
      <c r="D35" s="226"/>
      <c r="E35" s="226"/>
      <c r="F35" s="226"/>
      <c r="G35" s="227"/>
    </row>
    <row r="36" spans="1:7" ht="11.25" customHeight="1" x14ac:dyDescent="0.2">
      <c r="A36" s="226"/>
      <c r="B36" s="226"/>
      <c r="C36" s="226"/>
      <c r="D36" s="226"/>
      <c r="E36" s="226"/>
      <c r="F36" s="226"/>
      <c r="G36" s="227"/>
    </row>
    <row r="37" spans="1:7" ht="11.25" customHeight="1" x14ac:dyDescent="0.2">
      <c r="A37" s="226"/>
      <c r="B37" s="226"/>
      <c r="C37" s="226"/>
      <c r="D37" s="226"/>
      <c r="E37" s="226"/>
      <c r="F37" s="226"/>
      <c r="G37" s="227"/>
    </row>
    <row r="38" spans="1:7" ht="11.25" customHeight="1" x14ac:dyDescent="0.2">
      <c r="A38" s="226"/>
      <c r="B38" s="226"/>
      <c r="C38" s="226"/>
      <c r="D38" s="226"/>
      <c r="E38" s="226"/>
      <c r="F38" s="226"/>
      <c r="G38" s="227"/>
    </row>
    <row r="39" spans="1:7" ht="11.25" customHeight="1" x14ac:dyDescent="0.2">
      <c r="A39" s="226"/>
      <c r="B39" s="226"/>
      <c r="C39" s="226"/>
      <c r="D39" s="226"/>
      <c r="E39" s="226"/>
      <c r="F39" s="226"/>
      <c r="G39" s="227"/>
    </row>
    <row r="40" spans="1:7" ht="11.25" customHeight="1" x14ac:dyDescent="0.2">
      <c r="A40" s="226"/>
      <c r="B40" s="226"/>
      <c r="C40" s="226"/>
      <c r="D40" s="226"/>
      <c r="E40" s="226"/>
      <c r="F40" s="226"/>
      <c r="G40" s="227"/>
    </row>
    <row r="41" spans="1:7" ht="11.25" customHeight="1" x14ac:dyDescent="0.2">
      <c r="A41" s="226"/>
      <c r="B41" s="226"/>
      <c r="C41" s="226"/>
      <c r="D41" s="226"/>
      <c r="E41" s="226"/>
      <c r="F41" s="226"/>
      <c r="G41" s="227"/>
    </row>
    <row r="42" spans="1:7" ht="11.25" customHeight="1" x14ac:dyDescent="0.2">
      <c r="A42" s="226"/>
      <c r="B42" s="226"/>
      <c r="C42" s="226"/>
      <c r="D42" s="226"/>
      <c r="E42" s="226"/>
      <c r="F42" s="226"/>
      <c r="G42" s="227"/>
    </row>
    <row r="43" spans="1:7" ht="11.25" customHeight="1" x14ac:dyDescent="0.2">
      <c r="A43" s="226"/>
      <c r="B43" s="226"/>
      <c r="C43" s="226"/>
      <c r="D43" s="226"/>
      <c r="E43" s="226"/>
      <c r="F43" s="226"/>
      <c r="G43" s="227"/>
    </row>
    <row r="44" spans="1:7" ht="11.25" customHeight="1" x14ac:dyDescent="0.2">
      <c r="A44" s="226"/>
      <c r="B44" s="226"/>
      <c r="C44" s="226"/>
      <c r="D44" s="226"/>
      <c r="E44" s="226"/>
      <c r="F44" s="226"/>
      <c r="G44" s="227"/>
    </row>
    <row r="45" spans="1:7" ht="11.25" customHeight="1" x14ac:dyDescent="0.2">
      <c r="A45" s="226"/>
      <c r="B45" s="226"/>
      <c r="C45" s="226"/>
      <c r="D45" s="226"/>
      <c r="E45" s="226"/>
      <c r="F45" s="226"/>
      <c r="G45" s="227"/>
    </row>
    <row r="46" spans="1:7" ht="11.25" customHeight="1" x14ac:dyDescent="0.2">
      <c r="A46" s="226"/>
      <c r="B46" s="226"/>
      <c r="C46" s="226"/>
      <c r="D46" s="226"/>
      <c r="E46" s="226"/>
      <c r="F46" s="226"/>
      <c r="G46" s="227"/>
    </row>
    <row r="47" spans="1:7" ht="11.25" customHeight="1" x14ac:dyDescent="0.2">
      <c r="A47" s="226"/>
      <c r="B47" s="226"/>
      <c r="C47" s="226"/>
      <c r="D47" s="226"/>
      <c r="E47" s="226"/>
      <c r="F47" s="226"/>
      <c r="G47" s="227"/>
    </row>
    <row r="48" spans="1:7" ht="11.25" customHeight="1" x14ac:dyDescent="0.2">
      <c r="A48" s="226"/>
      <c r="B48" s="226"/>
      <c r="C48" s="226"/>
      <c r="D48" s="226"/>
      <c r="E48" s="226"/>
      <c r="F48" s="226"/>
      <c r="G48" s="227"/>
    </row>
    <row r="49" spans="1:7" ht="11.25" customHeight="1" x14ac:dyDescent="0.2">
      <c r="A49" s="226"/>
      <c r="B49" s="226"/>
      <c r="C49" s="226"/>
      <c r="D49" s="226"/>
      <c r="E49" s="226"/>
      <c r="F49" s="226"/>
      <c r="G49" s="227"/>
    </row>
    <row r="50" spans="1:7" ht="11.25" customHeight="1" x14ac:dyDescent="0.2">
      <c r="A50" s="226"/>
      <c r="B50" s="226"/>
      <c r="C50" s="226"/>
      <c r="D50" s="226"/>
      <c r="E50" s="226"/>
      <c r="F50" s="226"/>
      <c r="G50" s="227"/>
    </row>
    <row r="51" spans="1:7" ht="11.25" customHeight="1" x14ac:dyDescent="0.2">
      <c r="A51" s="226"/>
      <c r="B51" s="226"/>
      <c r="C51" s="226"/>
      <c r="D51" s="226"/>
      <c r="E51" s="226"/>
      <c r="F51" s="226"/>
      <c r="G51" s="227"/>
    </row>
    <row r="52" spans="1:7" ht="11.25" customHeight="1" x14ac:dyDescent="0.2">
      <c r="A52" s="226"/>
      <c r="B52" s="226"/>
      <c r="C52" s="226"/>
      <c r="D52" s="226"/>
      <c r="E52" s="226"/>
      <c r="F52" s="226"/>
      <c r="G52" s="227"/>
    </row>
    <row r="53" spans="1:7" ht="11.25" customHeight="1" x14ac:dyDescent="0.2">
      <c r="A53" s="226"/>
      <c r="B53" s="226"/>
      <c r="C53" s="226"/>
      <c r="D53" s="226"/>
      <c r="E53" s="226"/>
      <c r="F53" s="226"/>
      <c r="G53" s="227"/>
    </row>
    <row r="54" spans="1:7" ht="11.25" customHeight="1" x14ac:dyDescent="0.2">
      <c r="A54" s="226"/>
      <c r="B54" s="226"/>
      <c r="C54" s="226"/>
      <c r="D54" s="226"/>
      <c r="E54" s="226"/>
      <c r="F54" s="226"/>
      <c r="G54" s="227"/>
    </row>
    <row r="55" spans="1:7" ht="11.25" customHeight="1" x14ac:dyDescent="0.2">
      <c r="A55" s="226"/>
      <c r="B55" s="226"/>
      <c r="C55" s="226"/>
      <c r="D55" s="226"/>
      <c r="E55" s="226"/>
      <c r="F55" s="226"/>
      <c r="G55" s="227"/>
    </row>
    <row r="56" spans="1:7" ht="11.25" customHeight="1" x14ac:dyDescent="0.2">
      <c r="A56" s="226"/>
      <c r="B56" s="226"/>
      <c r="C56" s="226"/>
      <c r="D56" s="226"/>
      <c r="E56" s="226"/>
      <c r="F56" s="226"/>
      <c r="G56" s="227"/>
    </row>
    <row r="57" spans="1:7" ht="9.9499999999999993" customHeight="1" x14ac:dyDescent="0.2">
      <c r="A57" s="226"/>
      <c r="B57" s="226"/>
      <c r="C57" s="226"/>
      <c r="D57" s="226"/>
      <c r="E57" s="226"/>
      <c r="F57" s="226"/>
      <c r="G57" s="227"/>
    </row>
    <row r="58" spans="1:7" ht="9.9499999999999993" customHeight="1" x14ac:dyDescent="0.2">
      <c r="A58" s="228"/>
      <c r="B58" s="228"/>
      <c r="C58" s="228"/>
      <c r="D58" s="228"/>
      <c r="E58" s="228"/>
      <c r="F58" s="228"/>
      <c r="G58" s="228"/>
    </row>
    <row r="59" spans="1:7" ht="9.9499999999999993" customHeight="1" x14ac:dyDescent="0.2">
      <c r="A59" s="229"/>
      <c r="B59" s="229"/>
      <c r="C59" s="229"/>
      <c r="D59" s="239"/>
      <c r="E59" s="239"/>
      <c r="F59" s="229"/>
      <c r="G59" s="229"/>
    </row>
    <row r="60" spans="1:7" ht="9.9499999999999993" customHeight="1" x14ac:dyDescent="0.2">
      <c r="A60" s="229"/>
      <c r="B60" s="229"/>
      <c r="C60" s="229"/>
      <c r="D60" s="229"/>
      <c r="E60" s="229"/>
      <c r="F60" s="229"/>
      <c r="G60" s="231"/>
    </row>
    <row r="61" spans="1:7" ht="9.9499999999999993" customHeight="1" x14ac:dyDescent="0.2">
      <c r="A61" s="226"/>
      <c r="B61" s="226"/>
      <c r="C61" s="226"/>
      <c r="D61" s="226"/>
      <c r="E61" s="226"/>
      <c r="F61" s="226"/>
      <c r="G61" s="227"/>
    </row>
    <row r="62" spans="1:7" ht="9.9499999999999993" customHeight="1" x14ac:dyDescent="0.2">
      <c r="A62" s="226"/>
      <c r="B62" s="226"/>
      <c r="C62" s="226"/>
      <c r="D62" s="226"/>
      <c r="E62" s="226"/>
      <c r="F62" s="226"/>
      <c r="G62" s="227"/>
    </row>
    <row r="63" spans="1:7" x14ac:dyDescent="0.2">
      <c r="A63" s="226"/>
      <c r="B63" s="226"/>
      <c r="C63" s="226"/>
      <c r="D63" s="226"/>
      <c r="E63" s="226"/>
      <c r="F63" s="226"/>
      <c r="G63" s="227"/>
    </row>
    <row r="64" spans="1:7" x14ac:dyDescent="0.2">
      <c r="A64" s="232"/>
      <c r="B64" s="232"/>
      <c r="C64" s="232"/>
      <c r="D64" s="232"/>
      <c r="E64" s="226"/>
      <c r="F64" s="226"/>
      <c r="G64" s="227"/>
    </row>
    <row r="65" spans="1:7" x14ac:dyDescent="0.2">
      <c r="A65" s="226"/>
      <c r="B65" s="226"/>
      <c r="C65" s="226"/>
      <c r="D65" s="226"/>
      <c r="E65" s="226"/>
      <c r="F65" s="226"/>
      <c r="G65" s="227"/>
    </row>
    <row r="66" spans="1:7" x14ac:dyDescent="0.2">
      <c r="A66" s="233"/>
    </row>
    <row r="67" spans="1:7" x14ac:dyDescent="0.2">
      <c r="A67" s="233"/>
    </row>
    <row r="68" spans="1:7" x14ac:dyDescent="0.2">
      <c r="A68" s="233"/>
    </row>
    <row r="69" spans="1:7" x14ac:dyDescent="0.2">
      <c r="A69" s="233"/>
    </row>
    <row r="70" spans="1:7" x14ac:dyDescent="0.2">
      <c r="A70" s="233"/>
    </row>
  </sheetData>
  <sheetProtection password="CAE0" sheet="1" objects="1" scenarios="1"/>
  <autoFilter ref="F11:G11">
    <sortState ref="F11:G11">
      <sortCondition ref="F11"/>
    </sortState>
  </autoFilter>
  <sortState ref="F14:G48">
    <sortCondition ref="F13"/>
  </sortState>
  <mergeCells count="37">
    <mergeCell ref="B28:C28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2" zoomScale="120" zoomScaleNormal="120" workbookViewId="0">
      <selection activeCell="D21" sqref="D21:E21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2.75" customHeight="1" x14ac:dyDescent="0.2">
      <c r="A12" s="170"/>
      <c r="B12" s="171"/>
      <c r="C12" s="172"/>
      <c r="D12" s="173"/>
      <c r="E12" s="174"/>
      <c r="F12" s="170"/>
      <c r="G12" s="175"/>
    </row>
    <row r="13" spans="1:8" s="183" customFormat="1" x14ac:dyDescent="0.2">
      <c r="A13" s="187">
        <v>45199</v>
      </c>
      <c r="B13" s="177" t="s">
        <v>101</v>
      </c>
      <c r="C13" s="178"/>
      <c r="D13" s="188" t="s">
        <v>102</v>
      </c>
      <c r="E13" s="189"/>
      <c r="F13" s="190" t="s">
        <v>103</v>
      </c>
      <c r="G13" s="185">
        <v>3072.46</v>
      </c>
    </row>
    <row r="14" spans="1:8" s="186" customFormat="1" ht="12.75" customHeight="1" x14ac:dyDescent="0.2">
      <c r="A14" s="191">
        <v>45199</v>
      </c>
      <c r="B14" s="192" t="s">
        <v>101</v>
      </c>
      <c r="C14" s="193"/>
      <c r="D14" s="188" t="s">
        <v>104</v>
      </c>
      <c r="E14" s="189"/>
      <c r="F14" s="190" t="s">
        <v>103</v>
      </c>
      <c r="G14" s="194">
        <v>3444</v>
      </c>
    </row>
    <row r="15" spans="1:8" s="183" customFormat="1" x14ac:dyDescent="0.2">
      <c r="A15" s="176" t="s">
        <v>108</v>
      </c>
      <c r="B15" s="177" t="s">
        <v>101</v>
      </c>
      <c r="C15" s="178"/>
      <c r="D15" s="179" t="s">
        <v>109</v>
      </c>
      <c r="E15" s="180"/>
      <c r="F15" s="184" t="s">
        <v>103</v>
      </c>
      <c r="G15" s="182">
        <v>1444.62</v>
      </c>
    </row>
    <row r="16" spans="1:8" s="186" customFormat="1" ht="12.75" customHeight="1" x14ac:dyDescent="0.2">
      <c r="A16" s="191">
        <v>45199</v>
      </c>
      <c r="B16" s="177" t="s">
        <v>114</v>
      </c>
      <c r="C16" s="178"/>
      <c r="D16" s="179" t="s">
        <v>115</v>
      </c>
      <c r="E16" s="180"/>
      <c r="F16" s="181" t="s">
        <v>103</v>
      </c>
      <c r="G16" s="194">
        <v>720.35</v>
      </c>
    </row>
    <row r="17" spans="1:7" s="186" customFormat="1" ht="12.75" customHeight="1" x14ac:dyDescent="0.2">
      <c r="A17" s="176">
        <v>45199</v>
      </c>
      <c r="B17" s="192" t="s">
        <v>114</v>
      </c>
      <c r="C17" s="193"/>
      <c r="D17" s="188" t="s">
        <v>116</v>
      </c>
      <c r="E17" s="189"/>
      <c r="F17" s="184" t="s">
        <v>103</v>
      </c>
      <c r="G17" s="185">
        <v>90.04</v>
      </c>
    </row>
    <row r="18" spans="1:7" s="183" customFormat="1" ht="13.5" customHeight="1" x14ac:dyDescent="0.2">
      <c r="A18" s="176">
        <v>45199</v>
      </c>
      <c r="B18" s="177" t="s">
        <v>114</v>
      </c>
      <c r="C18" s="178"/>
      <c r="D18" s="188" t="s">
        <v>119</v>
      </c>
      <c r="E18" s="189"/>
      <c r="F18" s="190" t="s">
        <v>103</v>
      </c>
      <c r="G18" s="185">
        <v>3456.49</v>
      </c>
    </row>
    <row r="19" spans="1:7" s="183" customFormat="1" x14ac:dyDescent="0.2">
      <c r="A19" s="218"/>
      <c r="B19" s="211"/>
      <c r="C19" s="212"/>
      <c r="D19" s="213"/>
      <c r="E19" s="214"/>
      <c r="F19" s="215"/>
      <c r="G19" s="185"/>
    </row>
    <row r="20" spans="1:7" s="186" customFormat="1" ht="12.75" customHeight="1" x14ac:dyDescent="0.2">
      <c r="A20" s="218"/>
      <c r="B20" s="211"/>
      <c r="C20" s="212"/>
      <c r="D20" s="213"/>
      <c r="E20" s="214"/>
      <c r="F20" s="215"/>
      <c r="G20" s="185"/>
    </row>
    <row r="21" spans="1:7" s="186" customFormat="1" ht="12.75" customHeight="1" x14ac:dyDescent="0.2">
      <c r="A21" s="218"/>
      <c r="B21" s="211"/>
      <c r="C21" s="212"/>
      <c r="D21" s="213"/>
      <c r="E21" s="214"/>
      <c r="F21" s="215"/>
      <c r="G21" s="185"/>
    </row>
    <row r="22" spans="1:7" s="183" customFormat="1" ht="11.25" customHeight="1" x14ac:dyDescent="0.2">
      <c r="A22" s="218"/>
      <c r="B22" s="211"/>
      <c r="C22" s="212"/>
      <c r="D22" s="213"/>
      <c r="E22" s="214"/>
      <c r="F22" s="215"/>
      <c r="G22" s="185"/>
    </row>
    <row r="23" spans="1:7" s="183" customFormat="1" ht="11.25" customHeight="1" x14ac:dyDescent="0.2">
      <c r="A23" s="218"/>
      <c r="B23" s="211"/>
      <c r="C23" s="212"/>
      <c r="D23" s="213"/>
      <c r="E23" s="214"/>
      <c r="F23" s="215"/>
      <c r="G23" s="185"/>
    </row>
    <row r="24" spans="1:7" s="183" customFormat="1" x14ac:dyDescent="0.2">
      <c r="A24" s="218"/>
      <c r="B24" s="211"/>
      <c r="C24" s="212"/>
      <c r="D24" s="213"/>
      <c r="E24" s="214"/>
      <c r="F24" s="215"/>
      <c r="G24" s="185"/>
    </row>
    <row r="25" spans="1:7" s="183" customFormat="1" x14ac:dyDescent="0.2">
      <c r="A25" s="218"/>
      <c r="B25" s="211"/>
      <c r="C25" s="212"/>
      <c r="D25" s="213"/>
      <c r="E25" s="214"/>
      <c r="F25" s="215"/>
      <c r="G25" s="185"/>
    </row>
    <row r="26" spans="1:7" s="183" customFormat="1" x14ac:dyDescent="0.2">
      <c r="A26" s="218"/>
      <c r="B26" s="211"/>
      <c r="C26" s="212"/>
      <c r="D26" s="213"/>
      <c r="E26" s="214"/>
      <c r="F26" s="215"/>
      <c r="G26" s="185"/>
    </row>
    <row r="27" spans="1:7" s="183" customFormat="1" x14ac:dyDescent="0.2">
      <c r="A27" s="218"/>
      <c r="B27" s="211"/>
      <c r="C27" s="212"/>
      <c r="D27" s="213"/>
      <c r="E27" s="214"/>
      <c r="F27" s="215"/>
      <c r="G27" s="185"/>
    </row>
    <row r="28" spans="1:7" s="183" customFormat="1" x14ac:dyDescent="0.2">
      <c r="A28" s="218"/>
      <c r="B28" s="211"/>
      <c r="C28" s="212"/>
      <c r="D28" s="213"/>
      <c r="E28" s="214"/>
      <c r="F28" s="215"/>
      <c r="G28" s="185"/>
    </row>
    <row r="29" spans="1:7" s="183" customFormat="1" ht="11.25" customHeight="1" x14ac:dyDescent="0.2">
      <c r="A29" s="218"/>
      <c r="B29" s="211"/>
      <c r="C29" s="212"/>
      <c r="D29" s="213"/>
      <c r="E29" s="214"/>
      <c r="F29" s="215"/>
      <c r="G29" s="185"/>
    </row>
    <row r="30" spans="1:7" s="183" customFormat="1" ht="11.25" customHeight="1" x14ac:dyDescent="0.2">
      <c r="A30" s="218"/>
      <c r="B30" s="199"/>
      <c r="C30" s="199"/>
      <c r="D30" s="197"/>
      <c r="E30" s="197"/>
      <c r="F30" s="215"/>
      <c r="G30" s="185"/>
    </row>
    <row r="31" spans="1:7" s="183" customFormat="1" ht="11.25" customHeight="1" x14ac:dyDescent="0.2">
      <c r="A31" s="219"/>
      <c r="B31" s="220"/>
      <c r="C31" s="220"/>
      <c r="D31" s="221"/>
      <c r="E31" s="221"/>
      <c r="F31" s="184"/>
      <c r="G31" s="185"/>
    </row>
    <row r="32" spans="1:7" s="183" customFormat="1" ht="11.25" customHeight="1" x14ac:dyDescent="0.2">
      <c r="A32" s="219"/>
      <c r="B32" s="220"/>
      <c r="C32" s="220"/>
      <c r="D32" s="221"/>
      <c r="E32" s="221"/>
      <c r="F32" s="184"/>
      <c r="G32" s="185"/>
    </row>
    <row r="33" spans="1:7" s="183" customFormat="1" ht="11.25" customHeight="1" x14ac:dyDescent="0.2">
      <c r="A33" s="222" t="s">
        <v>60</v>
      </c>
      <c r="B33" s="223"/>
      <c r="C33" s="223"/>
      <c r="D33" s="223"/>
      <c r="E33" s="223"/>
      <c r="F33" s="224"/>
      <c r="G33" s="225">
        <f>SUM(G13:G18)</f>
        <v>12227.960000000001</v>
      </c>
    </row>
    <row r="34" spans="1:7" ht="11.25" customHeight="1" x14ac:dyDescent="0.2">
      <c r="A34" s="226"/>
      <c r="B34" s="226"/>
      <c r="C34" s="226"/>
      <c r="D34" s="226"/>
      <c r="E34" s="226"/>
      <c r="F34" s="226"/>
      <c r="G34" s="227"/>
    </row>
    <row r="35" spans="1:7" ht="11.25" customHeight="1" x14ac:dyDescent="0.2">
      <c r="A35" s="226"/>
      <c r="B35" s="226"/>
      <c r="C35" s="226"/>
      <c r="D35" s="226"/>
      <c r="E35" s="226"/>
      <c r="F35" s="226"/>
      <c r="G35" s="227"/>
    </row>
    <row r="36" spans="1:7" ht="11.25" customHeight="1" x14ac:dyDescent="0.2">
      <c r="A36" s="226"/>
      <c r="B36" s="226"/>
      <c r="C36" s="226"/>
      <c r="D36" s="226"/>
      <c r="E36" s="226"/>
      <c r="F36" s="226"/>
      <c r="G36" s="227"/>
    </row>
    <row r="37" spans="1:7" ht="11.25" customHeight="1" x14ac:dyDescent="0.2">
      <c r="A37" s="226"/>
      <c r="B37" s="226"/>
      <c r="C37" s="226"/>
      <c r="D37" s="226"/>
      <c r="E37" s="226"/>
      <c r="F37" s="226"/>
      <c r="G37" s="227"/>
    </row>
    <row r="38" spans="1:7" ht="11.25" customHeight="1" x14ac:dyDescent="0.2">
      <c r="A38" s="226"/>
      <c r="B38" s="226"/>
      <c r="C38" s="226"/>
      <c r="D38" s="226"/>
      <c r="E38" s="226"/>
      <c r="F38" s="226"/>
      <c r="G38" s="227"/>
    </row>
    <row r="39" spans="1:7" ht="11.25" customHeight="1" x14ac:dyDescent="0.2">
      <c r="A39" s="226"/>
      <c r="B39" s="226"/>
      <c r="C39" s="226"/>
      <c r="D39" s="226"/>
      <c r="E39" s="226"/>
      <c r="F39" s="226"/>
      <c r="G39" s="227"/>
    </row>
    <row r="40" spans="1:7" ht="11.25" customHeight="1" x14ac:dyDescent="0.2">
      <c r="A40" s="226"/>
      <c r="B40" s="226"/>
      <c r="C40" s="226"/>
      <c r="D40" s="226"/>
      <c r="E40" s="226"/>
      <c r="F40" s="226"/>
      <c r="G40" s="227"/>
    </row>
    <row r="41" spans="1:7" ht="11.25" customHeight="1" x14ac:dyDescent="0.2">
      <c r="A41" s="226"/>
      <c r="B41" s="226"/>
      <c r="C41" s="226"/>
      <c r="D41" s="226"/>
      <c r="E41" s="226"/>
      <c r="F41" s="226"/>
      <c r="G41" s="227"/>
    </row>
    <row r="42" spans="1:7" ht="11.25" customHeight="1" x14ac:dyDescent="0.2">
      <c r="A42" s="226"/>
      <c r="B42" s="226"/>
      <c r="C42" s="226"/>
      <c r="D42" s="226"/>
      <c r="E42" s="226"/>
      <c r="F42" s="226"/>
      <c r="G42" s="227"/>
    </row>
    <row r="43" spans="1:7" ht="11.25" customHeight="1" x14ac:dyDescent="0.2">
      <c r="A43" s="226"/>
      <c r="B43" s="226"/>
      <c r="C43" s="226"/>
      <c r="D43" s="226"/>
      <c r="E43" s="226"/>
      <c r="F43" s="226"/>
      <c r="G43" s="227"/>
    </row>
    <row r="44" spans="1:7" ht="11.25" customHeight="1" x14ac:dyDescent="0.2">
      <c r="A44" s="226"/>
      <c r="B44" s="226"/>
      <c r="C44" s="226"/>
      <c r="D44" s="226"/>
      <c r="E44" s="226"/>
      <c r="F44" s="226"/>
      <c r="G44" s="227"/>
    </row>
    <row r="45" spans="1:7" ht="11.25" customHeight="1" x14ac:dyDescent="0.2">
      <c r="A45" s="226"/>
      <c r="B45" s="226"/>
      <c r="C45" s="226"/>
      <c r="D45" s="226"/>
      <c r="E45" s="226"/>
      <c r="F45" s="226"/>
      <c r="G45" s="227"/>
    </row>
    <row r="46" spans="1:7" ht="11.25" customHeight="1" x14ac:dyDescent="0.2">
      <c r="A46" s="226"/>
      <c r="B46" s="226"/>
      <c r="C46" s="226"/>
      <c r="D46" s="226"/>
      <c r="E46" s="226"/>
      <c r="F46" s="226"/>
      <c r="G46" s="227"/>
    </row>
    <row r="47" spans="1:7" ht="11.25" customHeight="1" x14ac:dyDescent="0.2">
      <c r="A47" s="226"/>
      <c r="B47" s="226"/>
      <c r="C47" s="226"/>
      <c r="D47" s="226"/>
      <c r="E47" s="226"/>
      <c r="F47" s="226"/>
      <c r="G47" s="227"/>
    </row>
    <row r="48" spans="1:7" ht="11.25" customHeight="1" x14ac:dyDescent="0.2">
      <c r="A48" s="226"/>
      <c r="B48" s="226"/>
      <c r="C48" s="226"/>
      <c r="D48" s="226"/>
      <c r="E48" s="226"/>
      <c r="F48" s="226"/>
      <c r="G48" s="227"/>
    </row>
    <row r="49" spans="1:7" ht="11.25" customHeight="1" x14ac:dyDescent="0.2">
      <c r="A49" s="226"/>
      <c r="B49" s="226"/>
      <c r="C49" s="226"/>
      <c r="D49" s="226"/>
      <c r="E49" s="226"/>
      <c r="F49" s="226"/>
      <c r="G49" s="227"/>
    </row>
    <row r="50" spans="1:7" ht="11.25" customHeight="1" x14ac:dyDescent="0.2">
      <c r="A50" s="226"/>
      <c r="B50" s="226"/>
      <c r="C50" s="226"/>
      <c r="D50" s="226"/>
      <c r="E50" s="226"/>
      <c r="F50" s="226"/>
      <c r="G50" s="227"/>
    </row>
    <row r="51" spans="1:7" ht="11.25" customHeight="1" x14ac:dyDescent="0.2">
      <c r="A51" s="226"/>
      <c r="B51" s="226"/>
      <c r="C51" s="226"/>
      <c r="D51" s="226"/>
      <c r="E51" s="226"/>
      <c r="F51" s="226"/>
      <c r="G51" s="227"/>
    </row>
    <row r="52" spans="1:7" ht="11.25" customHeight="1" x14ac:dyDescent="0.2">
      <c r="A52" s="226"/>
      <c r="B52" s="226"/>
      <c r="C52" s="226"/>
      <c r="D52" s="226"/>
      <c r="E52" s="226"/>
      <c r="F52" s="226"/>
      <c r="G52" s="227"/>
    </row>
    <row r="53" spans="1:7" ht="11.25" customHeight="1" x14ac:dyDescent="0.2">
      <c r="A53" s="226"/>
      <c r="B53" s="226"/>
      <c r="C53" s="226"/>
      <c r="D53" s="226"/>
      <c r="E53" s="226"/>
      <c r="F53" s="226"/>
      <c r="G53" s="227"/>
    </row>
    <row r="54" spans="1:7" ht="11.25" customHeight="1" x14ac:dyDescent="0.2">
      <c r="A54" s="226"/>
      <c r="B54" s="226"/>
      <c r="C54" s="226"/>
      <c r="D54" s="226"/>
      <c r="E54" s="226"/>
      <c r="F54" s="226"/>
      <c r="G54" s="227"/>
    </row>
    <row r="55" spans="1:7" ht="11.25" customHeight="1" x14ac:dyDescent="0.2">
      <c r="A55" s="226"/>
      <c r="B55" s="226"/>
      <c r="C55" s="226"/>
      <c r="D55" s="226"/>
      <c r="E55" s="226"/>
      <c r="F55" s="226"/>
      <c r="G55" s="227"/>
    </row>
    <row r="56" spans="1:7" ht="11.25" customHeight="1" x14ac:dyDescent="0.2">
      <c r="A56" s="226"/>
      <c r="B56" s="226"/>
      <c r="C56" s="226"/>
      <c r="D56" s="226"/>
      <c r="E56" s="226"/>
      <c r="F56" s="226"/>
      <c r="G56" s="227"/>
    </row>
    <row r="57" spans="1:7" ht="11.25" customHeight="1" x14ac:dyDescent="0.2">
      <c r="A57" s="226"/>
      <c r="B57" s="226"/>
      <c r="C57" s="226"/>
      <c r="D57" s="226"/>
      <c r="E57" s="226"/>
      <c r="F57" s="226"/>
      <c r="G57" s="227"/>
    </row>
    <row r="58" spans="1:7" ht="11.25" customHeight="1" x14ac:dyDescent="0.2">
      <c r="A58" s="226"/>
      <c r="B58" s="226"/>
      <c r="C58" s="226"/>
      <c r="D58" s="226"/>
      <c r="E58" s="226"/>
      <c r="F58" s="226"/>
      <c r="G58" s="227"/>
    </row>
    <row r="59" spans="1:7" ht="11.25" customHeight="1" x14ac:dyDescent="0.2">
      <c r="A59" s="226"/>
      <c r="B59" s="226"/>
      <c r="C59" s="226"/>
      <c r="D59" s="226"/>
      <c r="E59" s="226"/>
      <c r="F59" s="226"/>
      <c r="G59" s="227"/>
    </row>
    <row r="60" spans="1:7" ht="11.25" customHeight="1" x14ac:dyDescent="0.2">
      <c r="A60" s="226"/>
      <c r="B60" s="226"/>
      <c r="C60" s="226"/>
      <c r="D60" s="226"/>
      <c r="E60" s="226"/>
      <c r="F60" s="226"/>
      <c r="G60" s="227"/>
    </row>
    <row r="61" spans="1:7" ht="11.25" customHeight="1" x14ac:dyDescent="0.2">
      <c r="A61" s="226"/>
      <c r="B61" s="226"/>
      <c r="C61" s="226"/>
      <c r="D61" s="226"/>
      <c r="E61" s="226"/>
      <c r="F61" s="226"/>
      <c r="G61" s="227"/>
    </row>
    <row r="62" spans="1:7" ht="9.9499999999999993" customHeight="1" x14ac:dyDescent="0.2">
      <c r="A62" s="226"/>
      <c r="B62" s="226"/>
      <c r="C62" s="226"/>
      <c r="D62" s="226"/>
      <c r="E62" s="226"/>
      <c r="F62" s="226"/>
      <c r="G62" s="227"/>
    </row>
    <row r="63" spans="1:7" ht="9.9499999999999993" customHeight="1" x14ac:dyDescent="0.2">
      <c r="A63" s="228"/>
      <c r="B63" s="228"/>
      <c r="C63" s="228"/>
      <c r="D63" s="153"/>
      <c r="E63" s="153"/>
      <c r="F63" s="153"/>
      <c r="G63" s="153"/>
    </row>
    <row r="64" spans="1:7" ht="9.9499999999999993" customHeight="1" x14ac:dyDescent="0.2">
      <c r="A64" s="229"/>
      <c r="B64" s="229"/>
      <c r="C64" s="229"/>
      <c r="D64" s="230"/>
      <c r="E64" s="230"/>
      <c r="F64" s="152"/>
      <c r="G64" s="152"/>
    </row>
    <row r="65" spans="1:7" ht="9.9499999999999993" customHeight="1" x14ac:dyDescent="0.2">
      <c r="A65" s="229"/>
      <c r="B65" s="229"/>
      <c r="C65" s="229"/>
      <c r="D65" s="229"/>
      <c r="E65" s="229"/>
      <c r="F65" s="229"/>
      <c r="G65" s="231"/>
    </row>
    <row r="66" spans="1:7" ht="9.9499999999999993" customHeight="1" x14ac:dyDescent="0.2">
      <c r="A66" s="226"/>
      <c r="B66" s="226"/>
      <c r="C66" s="226"/>
      <c r="D66" s="226"/>
      <c r="E66" s="226"/>
      <c r="F66" s="226"/>
      <c r="G66" s="227"/>
    </row>
    <row r="67" spans="1:7" ht="9.9499999999999993" customHeight="1" x14ac:dyDescent="0.2">
      <c r="A67" s="226"/>
      <c r="B67" s="226"/>
      <c r="C67" s="226"/>
      <c r="D67" s="226"/>
      <c r="E67" s="226"/>
      <c r="F67" s="226"/>
      <c r="G67" s="227"/>
    </row>
    <row r="68" spans="1:7" x14ac:dyDescent="0.2">
      <c r="A68" s="226"/>
      <c r="B68" s="226"/>
      <c r="C68" s="226"/>
      <c r="D68" s="226"/>
      <c r="E68" s="226"/>
      <c r="F68" s="226"/>
      <c r="G68" s="227"/>
    </row>
    <row r="69" spans="1:7" x14ac:dyDescent="0.2">
      <c r="A69" s="232"/>
      <c r="B69" s="232"/>
      <c r="C69" s="232"/>
      <c r="D69" s="232"/>
      <c r="E69" s="226"/>
      <c r="F69" s="226"/>
      <c r="G69" s="227"/>
    </row>
    <row r="70" spans="1:7" x14ac:dyDescent="0.2">
      <c r="A70" s="226"/>
      <c r="B70" s="226"/>
      <c r="C70" s="226"/>
      <c r="D70" s="226"/>
      <c r="E70" s="226"/>
      <c r="F70" s="226"/>
      <c r="G70" s="227"/>
    </row>
    <row r="71" spans="1:7" x14ac:dyDescent="0.2">
      <c r="A71" s="233"/>
    </row>
    <row r="72" spans="1:7" x14ac:dyDescent="0.2">
      <c r="A72" s="233"/>
    </row>
    <row r="73" spans="1:7" x14ac:dyDescent="0.2">
      <c r="A73" s="233"/>
    </row>
    <row r="74" spans="1:7" x14ac:dyDescent="0.2">
      <c r="A74" s="233"/>
    </row>
    <row r="75" spans="1:7" x14ac:dyDescent="0.2">
      <c r="A75" s="233"/>
    </row>
  </sheetData>
  <sheetProtection password="CAE0" sheet="1" objects="1" scenarios="1"/>
  <mergeCells count="47">
    <mergeCell ref="D63:E63"/>
    <mergeCell ref="F63:G63"/>
    <mergeCell ref="D64:E64"/>
    <mergeCell ref="F64:G6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6" zoomScale="120" zoomScaleNormal="120" workbookViewId="0">
      <selection activeCell="A10" sqref="A10:G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2.75" customHeight="1" x14ac:dyDescent="0.2">
      <c r="A12" s="170"/>
      <c r="B12" s="171"/>
      <c r="C12" s="172"/>
      <c r="D12" s="173"/>
      <c r="E12" s="174"/>
      <c r="F12" s="170"/>
      <c r="G12" s="175"/>
    </row>
    <row r="13" spans="1:8" s="183" customFormat="1" x14ac:dyDescent="0.2">
      <c r="A13" s="176">
        <v>45189</v>
      </c>
      <c r="B13" s="177" t="s">
        <v>98</v>
      </c>
      <c r="C13" s="178"/>
      <c r="D13" s="179" t="s">
        <v>99</v>
      </c>
      <c r="E13" s="180"/>
      <c r="F13" s="184" t="s">
        <v>100</v>
      </c>
      <c r="G13" s="185">
        <v>521.61</v>
      </c>
    </row>
    <row r="14" spans="1:8" s="186" customFormat="1" ht="12.75" customHeight="1" x14ac:dyDescent="0.2">
      <c r="A14" s="176">
        <v>45201</v>
      </c>
      <c r="B14" s="192" t="s">
        <v>120</v>
      </c>
      <c r="C14" s="193"/>
      <c r="D14" s="179" t="s">
        <v>121</v>
      </c>
      <c r="E14" s="180"/>
      <c r="F14" s="184" t="s">
        <v>100</v>
      </c>
      <c r="G14" s="185">
        <v>86.9</v>
      </c>
    </row>
    <row r="15" spans="1:8" s="183" customFormat="1" x14ac:dyDescent="0.2">
      <c r="A15" s="187">
        <v>45201</v>
      </c>
      <c r="B15" s="208" t="s">
        <v>132</v>
      </c>
      <c r="C15" s="208"/>
      <c r="D15" s="209" t="s">
        <v>133</v>
      </c>
      <c r="E15" s="209"/>
      <c r="F15" s="184" t="s">
        <v>100</v>
      </c>
      <c r="G15" s="210">
        <v>120</v>
      </c>
    </row>
    <row r="16" spans="1:8" s="186" customFormat="1" ht="12.75" customHeight="1" x14ac:dyDescent="0.2">
      <c r="A16" s="217">
        <v>45215</v>
      </c>
      <c r="B16" s="211" t="s">
        <v>143</v>
      </c>
      <c r="C16" s="212"/>
      <c r="D16" s="213" t="s">
        <v>144</v>
      </c>
      <c r="E16" s="214"/>
      <c r="F16" s="215" t="s">
        <v>100</v>
      </c>
      <c r="G16" s="185">
        <v>760</v>
      </c>
    </row>
    <row r="17" spans="1:7" s="186" customFormat="1" ht="12.75" customHeight="1" x14ac:dyDescent="0.2">
      <c r="A17" s="218">
        <v>45212</v>
      </c>
      <c r="B17" s="211" t="s">
        <v>145</v>
      </c>
      <c r="C17" s="212"/>
      <c r="D17" s="213" t="s">
        <v>146</v>
      </c>
      <c r="E17" s="214"/>
      <c r="F17" s="215" t="s">
        <v>100</v>
      </c>
      <c r="G17" s="185">
        <v>1562.6</v>
      </c>
    </row>
    <row r="18" spans="1:7" s="183" customFormat="1" ht="13.5" customHeight="1" x14ac:dyDescent="0.2">
      <c r="A18" s="218">
        <v>45218</v>
      </c>
      <c r="B18" s="211" t="s">
        <v>155</v>
      </c>
      <c r="C18" s="212"/>
      <c r="D18" s="213" t="s">
        <v>156</v>
      </c>
      <c r="E18" s="214"/>
      <c r="F18" s="215" t="s">
        <v>100</v>
      </c>
      <c r="G18" s="185">
        <v>260</v>
      </c>
    </row>
    <row r="19" spans="1:7" s="183" customFormat="1" x14ac:dyDescent="0.2">
      <c r="A19" s="218">
        <v>45226</v>
      </c>
      <c r="B19" s="211" t="s">
        <v>157</v>
      </c>
      <c r="C19" s="212"/>
      <c r="D19" s="213" t="s">
        <v>158</v>
      </c>
      <c r="E19" s="214"/>
      <c r="F19" s="215" t="s">
        <v>100</v>
      </c>
      <c r="G19" s="185">
        <v>233</v>
      </c>
    </row>
    <row r="20" spans="1:7" ht="11.25" customHeight="1" x14ac:dyDescent="0.2">
      <c r="A20" s="222" t="s">
        <v>60</v>
      </c>
      <c r="B20" s="223"/>
      <c r="C20" s="223"/>
      <c r="D20" s="223"/>
      <c r="E20" s="223"/>
      <c r="F20" s="224"/>
      <c r="G20" s="225">
        <f>SUM(G13:G19)</f>
        <v>3544.1099999999997</v>
      </c>
    </row>
    <row r="21" spans="1:7" ht="11.25" customHeight="1" x14ac:dyDescent="0.2">
      <c r="A21" s="226"/>
      <c r="B21" s="226"/>
      <c r="C21" s="226"/>
      <c r="D21" s="226"/>
      <c r="E21" s="226"/>
      <c r="F21" s="226"/>
      <c r="G21" s="227"/>
    </row>
    <row r="22" spans="1:7" ht="11.25" customHeight="1" x14ac:dyDescent="0.2">
      <c r="A22" s="226"/>
      <c r="B22" s="226"/>
      <c r="C22" s="226"/>
      <c r="D22" s="226"/>
      <c r="E22" s="226"/>
      <c r="F22" s="226"/>
      <c r="G22" s="227"/>
    </row>
    <row r="23" spans="1:7" ht="11.25" customHeight="1" x14ac:dyDescent="0.2">
      <c r="A23" s="226"/>
      <c r="B23" s="226"/>
      <c r="C23" s="226"/>
      <c r="D23" s="226"/>
      <c r="E23" s="226"/>
      <c r="F23" s="226"/>
      <c r="G23" s="227"/>
    </row>
    <row r="24" spans="1:7" ht="11.25" customHeight="1" x14ac:dyDescent="0.2">
      <c r="A24" s="226"/>
      <c r="B24" s="226"/>
      <c r="C24" s="226"/>
      <c r="D24" s="226"/>
      <c r="E24" s="226"/>
      <c r="F24" s="226"/>
      <c r="G24" s="227"/>
    </row>
    <row r="25" spans="1:7" ht="11.25" customHeight="1" x14ac:dyDescent="0.2">
      <c r="A25" s="226"/>
      <c r="B25" s="226"/>
      <c r="C25" s="226"/>
      <c r="D25" s="226"/>
      <c r="E25" s="226"/>
      <c r="F25" s="226"/>
      <c r="G25" s="227"/>
    </row>
    <row r="26" spans="1:7" ht="11.25" customHeight="1" x14ac:dyDescent="0.2">
      <c r="A26" s="226"/>
      <c r="B26" s="226"/>
      <c r="C26" s="226"/>
      <c r="D26" s="226"/>
      <c r="E26" s="226"/>
      <c r="F26" s="226"/>
      <c r="G26" s="227"/>
    </row>
    <row r="27" spans="1:7" ht="11.25" customHeight="1" x14ac:dyDescent="0.2">
      <c r="A27" s="226"/>
      <c r="B27" s="226"/>
      <c r="C27" s="226"/>
      <c r="D27" s="226"/>
      <c r="E27" s="226"/>
      <c r="F27" s="226"/>
      <c r="G27" s="227"/>
    </row>
    <row r="28" spans="1:7" ht="11.25" customHeight="1" x14ac:dyDescent="0.2">
      <c r="A28" s="226"/>
      <c r="B28" s="226"/>
      <c r="C28" s="226"/>
      <c r="D28" s="226"/>
      <c r="E28" s="226"/>
      <c r="F28" s="226"/>
      <c r="G28" s="227"/>
    </row>
    <row r="29" spans="1:7" ht="11.25" customHeight="1" x14ac:dyDescent="0.2">
      <c r="A29" s="226"/>
      <c r="B29" s="226"/>
      <c r="C29" s="226"/>
      <c r="D29" s="226"/>
      <c r="E29" s="226"/>
      <c r="F29" s="226"/>
      <c r="G29" s="227"/>
    </row>
    <row r="30" spans="1:7" ht="11.25" customHeight="1" x14ac:dyDescent="0.2">
      <c r="A30" s="226"/>
      <c r="B30" s="226"/>
      <c r="C30" s="226"/>
      <c r="D30" s="226"/>
      <c r="E30" s="226"/>
      <c r="F30" s="226"/>
      <c r="G30" s="227"/>
    </row>
    <row r="31" spans="1:7" ht="11.25" customHeight="1" x14ac:dyDescent="0.2">
      <c r="A31" s="226"/>
      <c r="B31" s="226"/>
      <c r="C31" s="226"/>
      <c r="D31" s="226"/>
      <c r="E31" s="226"/>
      <c r="F31" s="226"/>
      <c r="G31" s="227"/>
    </row>
    <row r="32" spans="1:7" ht="11.25" customHeight="1" x14ac:dyDescent="0.2">
      <c r="A32" s="226"/>
      <c r="B32" s="226"/>
      <c r="C32" s="226"/>
      <c r="D32" s="226"/>
      <c r="E32" s="226"/>
      <c r="F32" s="226"/>
      <c r="G32" s="227"/>
    </row>
    <row r="33" spans="1:7" ht="11.25" customHeight="1" x14ac:dyDescent="0.2">
      <c r="A33" s="226"/>
      <c r="B33" s="226"/>
      <c r="C33" s="226"/>
      <c r="D33" s="226"/>
      <c r="E33" s="226"/>
      <c r="F33" s="226"/>
      <c r="G33" s="227"/>
    </row>
    <row r="34" spans="1:7" ht="11.25" customHeight="1" x14ac:dyDescent="0.2">
      <c r="A34" s="226"/>
      <c r="B34" s="226"/>
      <c r="C34" s="226"/>
      <c r="D34" s="226"/>
      <c r="E34" s="226"/>
      <c r="F34" s="226"/>
      <c r="G34" s="227"/>
    </row>
    <row r="35" spans="1:7" ht="11.25" customHeight="1" x14ac:dyDescent="0.2">
      <c r="A35" s="226"/>
      <c r="B35" s="226"/>
      <c r="C35" s="226"/>
      <c r="D35" s="226"/>
      <c r="E35" s="226"/>
      <c r="F35" s="226"/>
      <c r="G35" s="227"/>
    </row>
    <row r="36" spans="1:7" ht="11.25" customHeight="1" x14ac:dyDescent="0.2">
      <c r="A36" s="226"/>
      <c r="B36" s="226"/>
      <c r="C36" s="226"/>
      <c r="D36" s="226"/>
      <c r="E36" s="226"/>
      <c r="F36" s="226"/>
      <c r="G36" s="227"/>
    </row>
    <row r="37" spans="1:7" ht="11.25" customHeight="1" x14ac:dyDescent="0.2">
      <c r="A37" s="226"/>
      <c r="B37" s="226"/>
      <c r="C37" s="226"/>
      <c r="D37" s="226"/>
      <c r="E37" s="226"/>
      <c r="F37" s="226"/>
      <c r="G37" s="227"/>
    </row>
    <row r="38" spans="1:7" ht="11.25" customHeight="1" x14ac:dyDescent="0.2">
      <c r="A38" s="226"/>
      <c r="B38" s="226"/>
      <c r="C38" s="226"/>
      <c r="D38" s="226"/>
      <c r="E38" s="226"/>
      <c r="F38" s="226"/>
      <c r="G38" s="227"/>
    </row>
    <row r="39" spans="1:7" ht="11.25" customHeight="1" x14ac:dyDescent="0.2">
      <c r="A39" s="226"/>
      <c r="B39" s="226"/>
      <c r="C39" s="226"/>
      <c r="D39" s="226"/>
      <c r="E39" s="226"/>
      <c r="F39" s="226"/>
      <c r="G39" s="227"/>
    </row>
    <row r="40" spans="1:7" ht="11.25" customHeight="1" x14ac:dyDescent="0.2">
      <c r="A40" s="226"/>
      <c r="B40" s="226"/>
      <c r="C40" s="226"/>
      <c r="D40" s="226"/>
      <c r="E40" s="226"/>
      <c r="F40" s="226"/>
      <c r="G40" s="227"/>
    </row>
    <row r="41" spans="1:7" ht="11.25" customHeight="1" x14ac:dyDescent="0.2">
      <c r="A41" s="226"/>
      <c r="B41" s="226"/>
      <c r="C41" s="226"/>
      <c r="D41" s="226"/>
      <c r="E41" s="226"/>
      <c r="F41" s="226"/>
      <c r="G41" s="227"/>
    </row>
    <row r="42" spans="1:7" ht="11.25" customHeight="1" x14ac:dyDescent="0.2">
      <c r="A42" s="226"/>
      <c r="B42" s="226"/>
      <c r="C42" s="226"/>
      <c r="D42" s="226"/>
      <c r="E42" s="226"/>
      <c r="F42" s="226"/>
      <c r="G42" s="227"/>
    </row>
    <row r="43" spans="1:7" ht="11.25" customHeight="1" x14ac:dyDescent="0.2">
      <c r="A43" s="226"/>
      <c r="B43" s="226"/>
      <c r="C43" s="226"/>
      <c r="D43" s="226"/>
      <c r="E43" s="226"/>
      <c r="F43" s="226"/>
      <c r="G43" s="227"/>
    </row>
    <row r="44" spans="1:7" ht="11.25" customHeight="1" x14ac:dyDescent="0.2">
      <c r="A44" s="226"/>
      <c r="B44" s="226"/>
      <c r="C44" s="226"/>
      <c r="D44" s="226"/>
      <c r="E44" s="226"/>
      <c r="F44" s="226"/>
      <c r="G44" s="227"/>
    </row>
    <row r="45" spans="1:7" ht="11.25" customHeight="1" x14ac:dyDescent="0.2">
      <c r="A45" s="226"/>
      <c r="B45" s="226"/>
      <c r="C45" s="226"/>
      <c r="D45" s="226"/>
      <c r="E45" s="226"/>
      <c r="F45" s="226"/>
      <c r="G45" s="227"/>
    </row>
    <row r="46" spans="1:7" ht="11.25" customHeight="1" x14ac:dyDescent="0.2">
      <c r="A46" s="226"/>
      <c r="B46" s="226"/>
      <c r="C46" s="226"/>
      <c r="D46" s="226"/>
      <c r="E46" s="226"/>
      <c r="F46" s="226"/>
      <c r="G46" s="227"/>
    </row>
    <row r="47" spans="1:7" ht="11.25" customHeight="1" x14ac:dyDescent="0.2">
      <c r="A47" s="226"/>
      <c r="B47" s="226"/>
      <c r="C47" s="226"/>
      <c r="D47" s="226"/>
      <c r="E47" s="226"/>
      <c r="F47" s="226"/>
      <c r="G47" s="227"/>
    </row>
    <row r="48" spans="1:7" ht="11.25" customHeight="1" x14ac:dyDescent="0.2">
      <c r="A48" s="226"/>
      <c r="B48" s="226"/>
      <c r="C48" s="226"/>
      <c r="D48" s="226"/>
      <c r="E48" s="226"/>
      <c r="F48" s="226"/>
      <c r="G48" s="227"/>
    </row>
    <row r="49" spans="1:7" ht="9.9499999999999993" customHeight="1" x14ac:dyDescent="0.2">
      <c r="A49" s="226"/>
      <c r="B49" s="226"/>
      <c r="C49" s="226"/>
      <c r="D49" s="226"/>
      <c r="E49" s="226"/>
      <c r="F49" s="226"/>
      <c r="G49" s="227"/>
    </row>
    <row r="50" spans="1:7" ht="9.9499999999999993" customHeight="1" x14ac:dyDescent="0.2">
      <c r="A50" s="228"/>
      <c r="B50" s="228"/>
      <c r="C50" s="228"/>
      <c r="D50" s="153"/>
      <c r="E50" s="153"/>
      <c r="F50" s="153"/>
      <c r="G50" s="153"/>
    </row>
    <row r="51" spans="1:7" ht="9.9499999999999993" customHeight="1" x14ac:dyDescent="0.2">
      <c r="A51" s="229"/>
      <c r="B51" s="229"/>
      <c r="C51" s="229"/>
      <c r="D51" s="230"/>
      <c r="E51" s="230"/>
      <c r="F51" s="152"/>
      <c r="G51" s="152"/>
    </row>
    <row r="52" spans="1:7" ht="9.9499999999999993" customHeight="1" x14ac:dyDescent="0.2">
      <c r="A52" s="229"/>
      <c r="B52" s="229"/>
      <c r="C52" s="229"/>
      <c r="D52" s="229"/>
      <c r="E52" s="229"/>
      <c r="F52" s="229"/>
      <c r="G52" s="231"/>
    </row>
    <row r="53" spans="1:7" ht="9.9499999999999993" customHeight="1" x14ac:dyDescent="0.2">
      <c r="A53" s="226"/>
      <c r="B53" s="226"/>
      <c r="C53" s="226"/>
      <c r="D53" s="226"/>
      <c r="E53" s="226"/>
      <c r="F53" s="226"/>
      <c r="G53" s="227"/>
    </row>
    <row r="54" spans="1:7" ht="9.9499999999999993" customHeight="1" x14ac:dyDescent="0.2">
      <c r="A54" s="226"/>
      <c r="B54" s="226"/>
      <c r="C54" s="226"/>
      <c r="D54" s="226"/>
      <c r="E54" s="226"/>
      <c r="F54" s="226"/>
      <c r="G54" s="227"/>
    </row>
    <row r="55" spans="1:7" x14ac:dyDescent="0.2">
      <c r="A55" s="226"/>
      <c r="B55" s="226"/>
      <c r="C55" s="226"/>
      <c r="D55" s="226"/>
      <c r="E55" s="226"/>
      <c r="F55" s="226"/>
      <c r="G55" s="227"/>
    </row>
    <row r="56" spans="1:7" x14ac:dyDescent="0.2">
      <c r="A56" s="232"/>
      <c r="B56" s="232"/>
      <c r="C56" s="232"/>
      <c r="D56" s="232"/>
      <c r="E56" s="226"/>
      <c r="F56" s="226"/>
      <c r="G56" s="227"/>
    </row>
    <row r="57" spans="1:7" x14ac:dyDescent="0.2">
      <c r="A57" s="226"/>
      <c r="B57" s="226"/>
      <c r="C57" s="226"/>
      <c r="D57" s="226"/>
      <c r="E57" s="226"/>
      <c r="F57" s="226"/>
      <c r="G57" s="227"/>
    </row>
    <row r="58" spans="1:7" x14ac:dyDescent="0.2">
      <c r="A58" s="233"/>
    </row>
    <row r="59" spans="1:7" x14ac:dyDescent="0.2">
      <c r="A59" s="233"/>
    </row>
    <row r="60" spans="1:7" x14ac:dyDescent="0.2">
      <c r="A60" s="233"/>
    </row>
    <row r="61" spans="1:7" x14ac:dyDescent="0.2">
      <c r="A61" s="233"/>
    </row>
    <row r="62" spans="1:7" x14ac:dyDescent="0.2">
      <c r="A62" s="233"/>
    </row>
  </sheetData>
  <sheetProtection password="CAE0" sheet="1" objects="1" scenarios="1"/>
  <mergeCells count="25">
    <mergeCell ref="D50:E50"/>
    <mergeCell ref="F50:G50"/>
    <mergeCell ref="D51:E51"/>
    <mergeCell ref="F51:G51"/>
    <mergeCell ref="A10:G10"/>
    <mergeCell ref="B19:C19"/>
    <mergeCell ref="D19:E19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4" zoomScale="120" zoomScaleNormal="120" workbookViewId="0">
      <selection activeCell="F23" sqref="F23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2.75" customHeight="1" x14ac:dyDescent="0.2">
      <c r="A12" s="170"/>
      <c r="B12" s="171"/>
      <c r="C12" s="172"/>
      <c r="D12" s="173"/>
      <c r="E12" s="174"/>
      <c r="F12" s="170"/>
      <c r="G12" s="175"/>
    </row>
    <row r="13" spans="1:8" s="183" customFormat="1" x14ac:dyDescent="0.2">
      <c r="A13" s="176">
        <v>45208</v>
      </c>
      <c r="B13" s="177" t="s">
        <v>105</v>
      </c>
      <c r="C13" s="178"/>
      <c r="D13" s="179" t="s">
        <v>106</v>
      </c>
      <c r="E13" s="180"/>
      <c r="F13" s="190" t="s">
        <v>107</v>
      </c>
      <c r="G13" s="182">
        <v>1125</v>
      </c>
    </row>
    <row r="14" spans="1:8" s="186" customFormat="1" ht="12.75" customHeight="1" x14ac:dyDescent="0.2">
      <c r="A14" s="187">
        <v>45198</v>
      </c>
      <c r="B14" s="177" t="s">
        <v>110</v>
      </c>
      <c r="C14" s="178"/>
      <c r="D14" s="188" t="s">
        <v>111</v>
      </c>
      <c r="E14" s="189"/>
      <c r="F14" s="190" t="s">
        <v>107</v>
      </c>
      <c r="G14" s="185">
        <v>240</v>
      </c>
    </row>
    <row r="15" spans="1:8" s="183" customFormat="1" x14ac:dyDescent="0.2">
      <c r="A15" s="191">
        <v>45198</v>
      </c>
      <c r="B15" s="177" t="s">
        <v>112</v>
      </c>
      <c r="C15" s="178"/>
      <c r="D15" s="179" t="s">
        <v>113</v>
      </c>
      <c r="E15" s="180"/>
      <c r="F15" s="181" t="s">
        <v>107</v>
      </c>
      <c r="G15" s="194">
        <v>3901.75</v>
      </c>
    </row>
    <row r="16" spans="1:8" s="186" customFormat="1" ht="12.75" customHeight="1" x14ac:dyDescent="0.2">
      <c r="A16" s="176">
        <v>45205</v>
      </c>
      <c r="B16" s="195" t="s">
        <v>117</v>
      </c>
      <c r="C16" s="196"/>
      <c r="D16" s="188" t="s">
        <v>118</v>
      </c>
      <c r="E16" s="189"/>
      <c r="F16" s="184" t="s">
        <v>107</v>
      </c>
      <c r="G16" s="185">
        <v>300</v>
      </c>
    </row>
    <row r="17" spans="1:7" s="186" customFormat="1" ht="12.75" customHeight="1" x14ac:dyDescent="0.2">
      <c r="A17" s="217">
        <v>45202</v>
      </c>
      <c r="B17" s="199" t="s">
        <v>139</v>
      </c>
      <c r="C17" s="199"/>
      <c r="D17" s="197" t="s">
        <v>140</v>
      </c>
      <c r="E17" s="197"/>
      <c r="F17" s="184" t="s">
        <v>107</v>
      </c>
      <c r="G17" s="185">
        <v>130</v>
      </c>
    </row>
    <row r="18" spans="1:7" ht="11.25" customHeight="1" x14ac:dyDescent="0.2">
      <c r="A18" s="222" t="s">
        <v>60</v>
      </c>
      <c r="B18" s="223"/>
      <c r="C18" s="223"/>
      <c r="D18" s="223"/>
      <c r="E18" s="223"/>
      <c r="F18" s="224"/>
      <c r="G18" s="225">
        <f>SUM(G13:G17)</f>
        <v>5696.75</v>
      </c>
    </row>
    <row r="19" spans="1:7" ht="11.25" customHeight="1" x14ac:dyDescent="0.2">
      <c r="A19" s="226"/>
      <c r="B19" s="226"/>
      <c r="C19" s="226"/>
      <c r="D19" s="226"/>
      <c r="E19" s="226"/>
      <c r="F19" s="226"/>
      <c r="G19" s="227"/>
    </row>
    <row r="20" spans="1:7" ht="11.25" customHeight="1" x14ac:dyDescent="0.2">
      <c r="A20" s="226"/>
      <c r="B20" s="226"/>
      <c r="C20" s="226"/>
      <c r="D20" s="226"/>
      <c r="E20" s="226"/>
      <c r="F20" s="226"/>
      <c r="G20" s="227"/>
    </row>
    <row r="21" spans="1:7" ht="11.25" customHeight="1" x14ac:dyDescent="0.2">
      <c r="A21" s="226"/>
      <c r="B21" s="226"/>
      <c r="C21" s="226"/>
      <c r="D21" s="226"/>
      <c r="E21" s="226"/>
      <c r="F21" s="226"/>
      <c r="G21" s="227"/>
    </row>
    <row r="22" spans="1:7" ht="11.25" customHeight="1" x14ac:dyDescent="0.2">
      <c r="A22" s="226"/>
      <c r="B22" s="226"/>
      <c r="C22" s="226"/>
      <c r="D22" s="226"/>
      <c r="E22" s="226"/>
      <c r="F22" s="226"/>
      <c r="G22" s="227"/>
    </row>
    <row r="23" spans="1:7" ht="11.25" customHeight="1" x14ac:dyDescent="0.2">
      <c r="A23" s="226"/>
      <c r="B23" s="226"/>
      <c r="C23" s="226"/>
      <c r="D23" s="226"/>
      <c r="E23" s="226"/>
      <c r="F23" s="226"/>
      <c r="G23" s="227"/>
    </row>
    <row r="24" spans="1:7" ht="11.25" customHeight="1" x14ac:dyDescent="0.2">
      <c r="A24" s="226"/>
      <c r="B24" s="226"/>
      <c r="C24" s="226"/>
      <c r="D24" s="226"/>
      <c r="E24" s="226"/>
      <c r="F24" s="226"/>
      <c r="G24" s="227"/>
    </row>
    <row r="25" spans="1:7" ht="11.25" customHeight="1" x14ac:dyDescent="0.2">
      <c r="A25" s="226"/>
      <c r="B25" s="226"/>
      <c r="C25" s="226"/>
      <c r="D25" s="226"/>
      <c r="E25" s="226"/>
      <c r="F25" s="226"/>
      <c r="G25" s="227"/>
    </row>
    <row r="26" spans="1:7" ht="11.25" customHeight="1" x14ac:dyDescent="0.2">
      <c r="A26" s="226"/>
      <c r="B26" s="226"/>
      <c r="C26" s="226"/>
      <c r="D26" s="226"/>
      <c r="E26" s="226"/>
      <c r="F26" s="226"/>
      <c r="G26" s="227"/>
    </row>
    <row r="27" spans="1:7" ht="11.25" customHeight="1" x14ac:dyDescent="0.2">
      <c r="A27" s="226"/>
      <c r="B27" s="226"/>
      <c r="C27" s="226"/>
      <c r="D27" s="226"/>
      <c r="E27" s="226"/>
      <c r="F27" s="226"/>
      <c r="G27" s="227"/>
    </row>
    <row r="28" spans="1:7" ht="11.25" customHeight="1" x14ac:dyDescent="0.2">
      <c r="A28" s="226"/>
      <c r="B28" s="226"/>
      <c r="C28" s="226"/>
      <c r="D28" s="226"/>
      <c r="E28" s="226"/>
      <c r="F28" s="226"/>
      <c r="G28" s="227"/>
    </row>
    <row r="29" spans="1:7" ht="11.25" customHeight="1" x14ac:dyDescent="0.2">
      <c r="A29" s="226"/>
      <c r="B29" s="226"/>
      <c r="C29" s="226"/>
      <c r="D29" s="226"/>
      <c r="E29" s="226"/>
      <c r="F29" s="226"/>
      <c r="G29" s="227"/>
    </row>
    <row r="30" spans="1:7" ht="11.25" customHeight="1" x14ac:dyDescent="0.2">
      <c r="A30" s="226"/>
      <c r="B30" s="226"/>
      <c r="C30" s="226"/>
      <c r="D30" s="226"/>
      <c r="E30" s="226"/>
      <c r="F30" s="226"/>
      <c r="G30" s="227"/>
    </row>
    <row r="31" spans="1:7" ht="11.25" customHeight="1" x14ac:dyDescent="0.2">
      <c r="A31" s="226"/>
      <c r="B31" s="226"/>
      <c r="C31" s="226"/>
      <c r="D31" s="226"/>
      <c r="E31" s="226"/>
      <c r="F31" s="226"/>
      <c r="G31" s="227"/>
    </row>
    <row r="32" spans="1:7" ht="11.25" customHeight="1" x14ac:dyDescent="0.2">
      <c r="A32" s="226"/>
      <c r="B32" s="226"/>
      <c r="C32" s="226"/>
      <c r="D32" s="226"/>
      <c r="E32" s="226"/>
      <c r="F32" s="226"/>
      <c r="G32" s="227"/>
    </row>
    <row r="33" spans="1:7" ht="11.25" customHeight="1" x14ac:dyDescent="0.2">
      <c r="A33" s="226"/>
      <c r="B33" s="226"/>
      <c r="C33" s="226"/>
      <c r="D33" s="226"/>
      <c r="E33" s="226"/>
      <c r="F33" s="226"/>
      <c r="G33" s="227"/>
    </row>
    <row r="34" spans="1:7" ht="11.25" customHeight="1" x14ac:dyDescent="0.2">
      <c r="A34" s="226"/>
      <c r="B34" s="226"/>
      <c r="C34" s="226"/>
      <c r="D34" s="226"/>
      <c r="E34" s="226"/>
      <c r="F34" s="226"/>
      <c r="G34" s="227"/>
    </row>
    <row r="35" spans="1:7" ht="11.25" customHeight="1" x14ac:dyDescent="0.2">
      <c r="A35" s="226"/>
      <c r="B35" s="226"/>
      <c r="C35" s="226"/>
      <c r="D35" s="226"/>
      <c r="E35" s="226"/>
      <c r="F35" s="226"/>
      <c r="G35" s="227"/>
    </row>
    <row r="36" spans="1:7" ht="11.25" customHeight="1" x14ac:dyDescent="0.2">
      <c r="A36" s="226"/>
      <c r="B36" s="226"/>
      <c r="C36" s="226"/>
      <c r="D36" s="226"/>
      <c r="E36" s="226"/>
      <c r="F36" s="226"/>
      <c r="G36" s="227"/>
    </row>
    <row r="37" spans="1:7" ht="11.25" customHeight="1" x14ac:dyDescent="0.2">
      <c r="A37" s="226"/>
      <c r="B37" s="226"/>
      <c r="C37" s="226"/>
      <c r="D37" s="226"/>
      <c r="E37" s="226"/>
      <c r="F37" s="226"/>
      <c r="G37" s="227"/>
    </row>
    <row r="38" spans="1:7" ht="11.25" customHeight="1" x14ac:dyDescent="0.2">
      <c r="A38" s="226"/>
      <c r="B38" s="226"/>
      <c r="C38" s="226"/>
      <c r="D38" s="226"/>
      <c r="E38" s="226"/>
      <c r="F38" s="226"/>
      <c r="G38" s="227"/>
    </row>
    <row r="39" spans="1:7" ht="11.25" customHeight="1" x14ac:dyDescent="0.2">
      <c r="A39" s="226"/>
      <c r="B39" s="226"/>
      <c r="C39" s="226"/>
      <c r="D39" s="226"/>
      <c r="E39" s="226"/>
      <c r="F39" s="226"/>
      <c r="G39" s="227"/>
    </row>
    <row r="40" spans="1:7" ht="11.25" customHeight="1" x14ac:dyDescent="0.2">
      <c r="A40" s="226"/>
      <c r="B40" s="226"/>
      <c r="C40" s="226"/>
      <c r="D40" s="226"/>
      <c r="E40" s="226"/>
      <c r="F40" s="226"/>
      <c r="G40" s="227"/>
    </row>
    <row r="41" spans="1:7" ht="11.25" customHeight="1" x14ac:dyDescent="0.2">
      <c r="A41" s="226"/>
      <c r="B41" s="226"/>
      <c r="C41" s="226"/>
      <c r="D41" s="226"/>
      <c r="E41" s="226"/>
      <c r="F41" s="226"/>
      <c r="G41" s="227"/>
    </row>
    <row r="42" spans="1:7" ht="11.25" customHeight="1" x14ac:dyDescent="0.2">
      <c r="A42" s="226"/>
      <c r="B42" s="226"/>
      <c r="C42" s="226"/>
      <c r="D42" s="226"/>
      <c r="E42" s="226"/>
      <c r="F42" s="226"/>
      <c r="G42" s="227"/>
    </row>
    <row r="43" spans="1:7" ht="11.25" customHeight="1" x14ac:dyDescent="0.2">
      <c r="A43" s="226"/>
      <c r="B43" s="226"/>
      <c r="C43" s="226"/>
      <c r="D43" s="226"/>
      <c r="E43" s="226"/>
      <c r="F43" s="226"/>
      <c r="G43" s="227"/>
    </row>
    <row r="44" spans="1:7" ht="11.25" customHeight="1" x14ac:dyDescent="0.2">
      <c r="A44" s="226"/>
      <c r="B44" s="226"/>
      <c r="C44" s="226"/>
      <c r="D44" s="226"/>
      <c r="E44" s="226"/>
      <c r="F44" s="226"/>
      <c r="G44" s="227"/>
    </row>
    <row r="45" spans="1:7" ht="11.25" customHeight="1" x14ac:dyDescent="0.2">
      <c r="A45" s="226"/>
      <c r="B45" s="226"/>
      <c r="C45" s="226"/>
      <c r="D45" s="226"/>
      <c r="E45" s="226"/>
      <c r="F45" s="226"/>
      <c r="G45" s="227"/>
    </row>
    <row r="46" spans="1:7" ht="11.25" customHeight="1" x14ac:dyDescent="0.2">
      <c r="A46" s="226"/>
      <c r="B46" s="226"/>
      <c r="C46" s="226"/>
      <c r="D46" s="226"/>
      <c r="E46" s="226"/>
      <c r="F46" s="226"/>
      <c r="G46" s="227"/>
    </row>
    <row r="47" spans="1:7" ht="9.9499999999999993" customHeight="1" x14ac:dyDescent="0.2">
      <c r="A47" s="226"/>
      <c r="B47" s="226"/>
      <c r="C47" s="226"/>
      <c r="D47" s="226"/>
      <c r="E47" s="226"/>
      <c r="F47" s="226"/>
      <c r="G47" s="227"/>
    </row>
    <row r="48" spans="1:7" ht="9.9499999999999993" customHeight="1" x14ac:dyDescent="0.2">
      <c r="A48" s="228"/>
      <c r="B48" s="228"/>
      <c r="C48" s="228"/>
      <c r="D48" s="153"/>
      <c r="E48" s="153"/>
      <c r="F48" s="153"/>
      <c r="G48" s="153"/>
    </row>
    <row r="49" spans="1:7" ht="9.9499999999999993" customHeight="1" x14ac:dyDescent="0.2">
      <c r="A49" s="229"/>
      <c r="B49" s="229"/>
      <c r="C49" s="229"/>
      <c r="D49" s="230"/>
      <c r="E49" s="230"/>
      <c r="F49" s="152"/>
      <c r="G49" s="152"/>
    </row>
    <row r="50" spans="1:7" ht="9.9499999999999993" customHeight="1" x14ac:dyDescent="0.2">
      <c r="A50" s="229"/>
      <c r="B50" s="229"/>
      <c r="C50" s="229"/>
      <c r="D50" s="229"/>
      <c r="E50" s="229"/>
      <c r="F50" s="229"/>
      <c r="G50" s="231"/>
    </row>
    <row r="51" spans="1:7" ht="9.9499999999999993" customHeight="1" x14ac:dyDescent="0.2">
      <c r="A51" s="226"/>
      <c r="B51" s="226"/>
      <c r="C51" s="226"/>
      <c r="D51" s="226"/>
      <c r="E51" s="226"/>
      <c r="F51" s="226"/>
      <c r="G51" s="227"/>
    </row>
    <row r="52" spans="1:7" ht="9.9499999999999993" customHeight="1" x14ac:dyDescent="0.2">
      <c r="A52" s="226"/>
      <c r="B52" s="226"/>
      <c r="C52" s="226"/>
      <c r="D52" s="226"/>
      <c r="E52" s="226"/>
      <c r="F52" s="226"/>
      <c r="G52" s="227"/>
    </row>
    <row r="53" spans="1:7" x14ac:dyDescent="0.2">
      <c r="A53" s="226"/>
      <c r="B53" s="226"/>
      <c r="C53" s="226"/>
      <c r="D53" s="226"/>
      <c r="E53" s="226"/>
      <c r="F53" s="226"/>
      <c r="G53" s="227"/>
    </row>
    <row r="54" spans="1:7" x14ac:dyDescent="0.2">
      <c r="A54" s="232"/>
      <c r="B54" s="232"/>
      <c r="C54" s="232"/>
      <c r="D54" s="232"/>
      <c r="E54" s="226"/>
      <c r="F54" s="226"/>
      <c r="G54" s="227"/>
    </row>
    <row r="55" spans="1:7" x14ac:dyDescent="0.2">
      <c r="A55" s="226"/>
      <c r="B55" s="226"/>
      <c r="C55" s="226"/>
      <c r="D55" s="226"/>
      <c r="E55" s="226"/>
      <c r="F55" s="226"/>
      <c r="G55" s="227"/>
    </row>
    <row r="56" spans="1:7" x14ac:dyDescent="0.2">
      <c r="A56" s="233"/>
    </row>
    <row r="57" spans="1:7" x14ac:dyDescent="0.2">
      <c r="A57" s="233"/>
    </row>
    <row r="58" spans="1:7" x14ac:dyDescent="0.2">
      <c r="A58" s="233"/>
    </row>
    <row r="59" spans="1:7" x14ac:dyDescent="0.2">
      <c r="A59" s="233"/>
    </row>
    <row r="60" spans="1:7" x14ac:dyDescent="0.2">
      <c r="A60" s="233"/>
    </row>
  </sheetData>
  <sheetProtection password="CAE0" sheet="1" objects="1" scenarios="1"/>
  <mergeCells count="21">
    <mergeCell ref="D48:E48"/>
    <mergeCell ref="F48:G48"/>
    <mergeCell ref="D49:E49"/>
    <mergeCell ref="F49:G49"/>
    <mergeCell ref="A10:G10"/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5" zoomScale="120" zoomScaleNormal="120" workbookViewId="0">
      <selection activeCell="I10" sqref="I10"/>
    </sheetView>
  </sheetViews>
  <sheetFormatPr defaultRowHeight="12.75" x14ac:dyDescent="0.2"/>
  <cols>
    <col min="1" max="1" width="18.5703125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2.75" customHeight="1" x14ac:dyDescent="0.2">
      <c r="A12" s="170"/>
      <c r="B12" s="171"/>
      <c r="C12" s="172"/>
      <c r="D12" s="173"/>
      <c r="E12" s="174"/>
      <c r="F12" s="170"/>
      <c r="G12" s="175"/>
    </row>
    <row r="13" spans="1:8" s="183" customFormat="1" x14ac:dyDescent="0.2">
      <c r="A13" s="187">
        <v>45200</v>
      </c>
      <c r="B13" s="211" t="s">
        <v>134</v>
      </c>
      <c r="C13" s="212"/>
      <c r="D13" s="213" t="s">
        <v>135</v>
      </c>
      <c r="E13" s="214"/>
      <c r="F13" s="215" t="s">
        <v>136</v>
      </c>
      <c r="G13" s="185">
        <v>200.96</v>
      </c>
    </row>
    <row r="14" spans="1:8" s="186" customFormat="1" ht="12.75" customHeight="1" x14ac:dyDescent="0.2">
      <c r="A14" s="187">
        <v>45190</v>
      </c>
      <c r="B14" s="208" t="s">
        <v>137</v>
      </c>
      <c r="C14" s="208"/>
      <c r="D14" s="208" t="s">
        <v>138</v>
      </c>
      <c r="E14" s="208"/>
      <c r="F14" s="216" t="s">
        <v>136</v>
      </c>
      <c r="G14" s="210">
        <v>49.43</v>
      </c>
    </row>
    <row r="15" spans="1:8" s="183" customFormat="1" x14ac:dyDescent="0.2">
      <c r="A15" s="218">
        <v>45217</v>
      </c>
      <c r="B15" s="211" t="s">
        <v>134</v>
      </c>
      <c r="C15" s="212"/>
      <c r="D15" s="213" t="s">
        <v>135</v>
      </c>
      <c r="E15" s="214"/>
      <c r="F15" s="215" t="s">
        <v>136</v>
      </c>
      <c r="G15" s="185">
        <v>200.96</v>
      </c>
    </row>
    <row r="16" spans="1:8" s="186" customFormat="1" ht="12.75" customHeight="1" x14ac:dyDescent="0.2">
      <c r="A16" s="218">
        <v>45211</v>
      </c>
      <c r="B16" s="211" t="s">
        <v>153</v>
      </c>
      <c r="C16" s="212"/>
      <c r="D16" s="213" t="s">
        <v>154</v>
      </c>
      <c r="E16" s="214"/>
      <c r="F16" s="215" t="s">
        <v>136</v>
      </c>
      <c r="G16" s="185">
        <v>253.05</v>
      </c>
    </row>
    <row r="17" spans="1:7" s="186" customFormat="1" ht="12.75" customHeight="1" x14ac:dyDescent="0.2">
      <c r="A17" s="218">
        <v>45217</v>
      </c>
      <c r="B17" s="211" t="s">
        <v>159</v>
      </c>
      <c r="C17" s="212"/>
      <c r="D17" s="213" t="s">
        <v>160</v>
      </c>
      <c r="E17" s="214"/>
      <c r="F17" s="215" t="s">
        <v>136</v>
      </c>
      <c r="G17" s="185">
        <v>111.61</v>
      </c>
    </row>
    <row r="18" spans="1:7" s="183" customFormat="1" ht="13.5" customHeight="1" x14ac:dyDescent="0.2">
      <c r="A18" s="218">
        <v>45217</v>
      </c>
      <c r="B18" s="211" t="s">
        <v>159</v>
      </c>
      <c r="C18" s="212"/>
      <c r="D18" s="213" t="s">
        <v>160</v>
      </c>
      <c r="E18" s="214"/>
      <c r="F18" s="215" t="s">
        <v>136</v>
      </c>
      <c r="G18" s="185">
        <v>93.53</v>
      </c>
    </row>
    <row r="19" spans="1:7" ht="11.25" customHeight="1" x14ac:dyDescent="0.2">
      <c r="A19" s="222" t="s">
        <v>60</v>
      </c>
      <c r="B19" s="223"/>
      <c r="C19" s="223"/>
      <c r="D19" s="223"/>
      <c r="E19" s="223"/>
      <c r="F19" s="224"/>
      <c r="G19" s="225">
        <f>SUM(G13:G18)</f>
        <v>909.54000000000008</v>
      </c>
    </row>
    <row r="20" spans="1:7" ht="11.25" customHeight="1" x14ac:dyDescent="0.2">
      <c r="A20" s="226"/>
      <c r="B20" s="226"/>
      <c r="C20" s="226"/>
      <c r="D20" s="226"/>
      <c r="E20" s="226"/>
      <c r="F20" s="226"/>
      <c r="G20" s="227"/>
    </row>
    <row r="21" spans="1:7" ht="11.25" customHeight="1" x14ac:dyDescent="0.2">
      <c r="A21" s="226"/>
      <c r="B21" s="226"/>
      <c r="C21" s="226"/>
      <c r="D21" s="226"/>
      <c r="E21" s="226"/>
      <c r="F21" s="226"/>
      <c r="G21" s="227"/>
    </row>
    <row r="22" spans="1:7" ht="11.25" customHeight="1" x14ac:dyDescent="0.2">
      <c r="A22" s="226"/>
      <c r="B22" s="226"/>
      <c r="C22" s="226"/>
      <c r="D22" s="226"/>
      <c r="E22" s="226"/>
      <c r="F22" s="226"/>
      <c r="G22" s="227"/>
    </row>
    <row r="23" spans="1:7" ht="11.25" customHeight="1" x14ac:dyDescent="0.2">
      <c r="A23" s="226"/>
      <c r="B23" s="226"/>
      <c r="C23" s="226"/>
      <c r="D23" s="226"/>
      <c r="E23" s="226"/>
      <c r="F23" s="226"/>
      <c r="G23" s="227"/>
    </row>
    <row r="24" spans="1:7" ht="11.25" customHeight="1" x14ac:dyDescent="0.2">
      <c r="A24" s="226"/>
      <c r="B24" s="226"/>
      <c r="C24" s="226"/>
      <c r="D24" s="226"/>
      <c r="E24" s="226"/>
      <c r="F24" s="226"/>
      <c r="G24" s="227"/>
    </row>
    <row r="25" spans="1:7" ht="11.25" customHeight="1" x14ac:dyDescent="0.2">
      <c r="A25" s="226"/>
      <c r="B25" s="226"/>
      <c r="C25" s="226"/>
      <c r="D25" s="226"/>
      <c r="E25" s="226"/>
      <c r="F25" s="226"/>
      <c r="G25" s="227"/>
    </row>
    <row r="26" spans="1:7" ht="11.25" customHeight="1" x14ac:dyDescent="0.2">
      <c r="A26" s="226"/>
      <c r="B26" s="226"/>
      <c r="C26" s="226"/>
      <c r="D26" s="226"/>
      <c r="E26" s="226"/>
      <c r="F26" s="226"/>
      <c r="G26" s="227"/>
    </row>
    <row r="27" spans="1:7" ht="11.25" customHeight="1" x14ac:dyDescent="0.2">
      <c r="A27" s="226"/>
      <c r="B27" s="226"/>
      <c r="C27" s="226"/>
      <c r="D27" s="226"/>
      <c r="E27" s="226"/>
      <c r="F27" s="226"/>
      <c r="G27" s="227"/>
    </row>
    <row r="28" spans="1:7" ht="11.25" customHeight="1" x14ac:dyDescent="0.2">
      <c r="A28" s="226"/>
      <c r="B28" s="226"/>
      <c r="C28" s="226"/>
      <c r="D28" s="226"/>
      <c r="E28" s="226"/>
      <c r="F28" s="226"/>
      <c r="G28" s="227"/>
    </row>
    <row r="29" spans="1:7" ht="11.25" customHeight="1" x14ac:dyDescent="0.2">
      <c r="A29" s="226"/>
      <c r="B29" s="226"/>
      <c r="C29" s="226"/>
      <c r="D29" s="226"/>
      <c r="E29" s="226"/>
      <c r="F29" s="226"/>
      <c r="G29" s="227"/>
    </row>
    <row r="30" spans="1:7" ht="11.25" customHeight="1" x14ac:dyDescent="0.2">
      <c r="A30" s="226"/>
      <c r="B30" s="226"/>
      <c r="C30" s="226"/>
      <c r="D30" s="226"/>
      <c r="E30" s="226"/>
      <c r="F30" s="226"/>
      <c r="G30" s="227"/>
    </row>
    <row r="31" spans="1:7" ht="11.25" customHeight="1" x14ac:dyDescent="0.2">
      <c r="A31" s="226"/>
      <c r="B31" s="226"/>
      <c r="C31" s="226"/>
      <c r="D31" s="226"/>
      <c r="E31" s="226"/>
      <c r="F31" s="226"/>
      <c r="G31" s="227"/>
    </row>
    <row r="32" spans="1:7" ht="11.25" customHeight="1" x14ac:dyDescent="0.2">
      <c r="A32" s="226"/>
      <c r="B32" s="226"/>
      <c r="C32" s="226"/>
      <c r="D32" s="226"/>
      <c r="E32" s="226"/>
      <c r="F32" s="226"/>
      <c r="G32" s="227"/>
    </row>
    <row r="33" spans="1:7" ht="11.25" customHeight="1" x14ac:dyDescent="0.2">
      <c r="A33" s="226"/>
      <c r="B33" s="226"/>
      <c r="C33" s="226"/>
      <c r="D33" s="226"/>
      <c r="E33" s="226"/>
      <c r="F33" s="226"/>
      <c r="G33" s="227"/>
    </row>
    <row r="34" spans="1:7" ht="11.25" customHeight="1" x14ac:dyDescent="0.2">
      <c r="A34" s="226"/>
      <c r="B34" s="226"/>
      <c r="C34" s="226"/>
      <c r="D34" s="226"/>
      <c r="E34" s="226"/>
      <c r="F34" s="226"/>
      <c r="G34" s="227"/>
    </row>
    <row r="35" spans="1:7" ht="11.25" customHeight="1" x14ac:dyDescent="0.2">
      <c r="A35" s="226"/>
      <c r="B35" s="226"/>
      <c r="C35" s="226"/>
      <c r="D35" s="226"/>
      <c r="E35" s="226"/>
      <c r="F35" s="226"/>
      <c r="G35" s="227"/>
    </row>
    <row r="36" spans="1:7" ht="11.25" customHeight="1" x14ac:dyDescent="0.2">
      <c r="A36" s="226"/>
      <c r="B36" s="226"/>
      <c r="C36" s="226"/>
      <c r="D36" s="226"/>
      <c r="E36" s="226"/>
      <c r="F36" s="226"/>
      <c r="G36" s="227"/>
    </row>
    <row r="37" spans="1:7" ht="11.25" customHeight="1" x14ac:dyDescent="0.2">
      <c r="A37" s="226"/>
      <c r="B37" s="226"/>
      <c r="C37" s="226"/>
      <c r="D37" s="226"/>
      <c r="E37" s="226"/>
      <c r="F37" s="226"/>
      <c r="G37" s="227"/>
    </row>
    <row r="38" spans="1:7" ht="11.25" customHeight="1" x14ac:dyDescent="0.2">
      <c r="A38" s="226"/>
      <c r="B38" s="226"/>
      <c r="C38" s="226"/>
      <c r="D38" s="226"/>
      <c r="E38" s="226"/>
      <c r="F38" s="226"/>
      <c r="G38" s="227"/>
    </row>
    <row r="39" spans="1:7" ht="11.25" customHeight="1" x14ac:dyDescent="0.2">
      <c r="A39" s="226"/>
      <c r="B39" s="226"/>
      <c r="C39" s="226"/>
      <c r="D39" s="226"/>
      <c r="E39" s="226"/>
      <c r="F39" s="226"/>
      <c r="G39" s="227"/>
    </row>
    <row r="40" spans="1:7" ht="11.25" customHeight="1" x14ac:dyDescent="0.2">
      <c r="A40" s="226"/>
      <c r="B40" s="226"/>
      <c r="C40" s="226"/>
      <c r="D40" s="226"/>
      <c r="E40" s="226"/>
      <c r="F40" s="226"/>
      <c r="G40" s="227"/>
    </row>
    <row r="41" spans="1:7" ht="11.25" customHeight="1" x14ac:dyDescent="0.2">
      <c r="A41" s="226"/>
      <c r="B41" s="226"/>
      <c r="C41" s="226"/>
      <c r="D41" s="226"/>
      <c r="E41" s="226"/>
      <c r="F41" s="226"/>
      <c r="G41" s="227"/>
    </row>
    <row r="42" spans="1:7" ht="11.25" customHeight="1" x14ac:dyDescent="0.2">
      <c r="A42" s="226"/>
      <c r="B42" s="226"/>
      <c r="C42" s="226"/>
      <c r="D42" s="226"/>
      <c r="E42" s="226"/>
      <c r="F42" s="226"/>
      <c r="G42" s="227"/>
    </row>
    <row r="43" spans="1:7" ht="11.25" customHeight="1" x14ac:dyDescent="0.2">
      <c r="A43" s="226"/>
      <c r="B43" s="226"/>
      <c r="C43" s="226"/>
      <c r="D43" s="226"/>
      <c r="E43" s="226"/>
      <c r="F43" s="226"/>
      <c r="G43" s="227"/>
    </row>
    <row r="44" spans="1:7" ht="11.25" customHeight="1" x14ac:dyDescent="0.2">
      <c r="A44" s="226"/>
      <c r="B44" s="226"/>
      <c r="C44" s="226"/>
      <c r="D44" s="226"/>
      <c r="E44" s="226"/>
      <c r="F44" s="226"/>
      <c r="G44" s="227"/>
    </row>
    <row r="45" spans="1:7" ht="11.25" customHeight="1" x14ac:dyDescent="0.2">
      <c r="A45" s="226"/>
      <c r="B45" s="226"/>
      <c r="C45" s="226"/>
      <c r="D45" s="226"/>
      <c r="E45" s="226"/>
      <c r="F45" s="226"/>
      <c r="G45" s="227"/>
    </row>
    <row r="46" spans="1:7" ht="11.25" customHeight="1" x14ac:dyDescent="0.2">
      <c r="A46" s="226"/>
      <c r="B46" s="226"/>
      <c r="C46" s="226"/>
      <c r="D46" s="226"/>
      <c r="E46" s="226"/>
      <c r="F46" s="226"/>
      <c r="G46" s="227"/>
    </row>
    <row r="47" spans="1:7" ht="11.25" customHeight="1" x14ac:dyDescent="0.2">
      <c r="A47" s="226"/>
      <c r="B47" s="226"/>
      <c r="C47" s="226"/>
      <c r="D47" s="226"/>
      <c r="E47" s="226"/>
      <c r="F47" s="226"/>
      <c r="G47" s="227"/>
    </row>
    <row r="48" spans="1:7" ht="9.9499999999999993" customHeight="1" x14ac:dyDescent="0.2">
      <c r="A48" s="226"/>
      <c r="B48" s="226"/>
      <c r="C48" s="226"/>
      <c r="D48" s="226"/>
      <c r="E48" s="226"/>
      <c r="F48" s="226"/>
      <c r="G48" s="227"/>
    </row>
    <row r="49" spans="1:7" ht="9.9499999999999993" customHeight="1" x14ac:dyDescent="0.2">
      <c r="A49" s="228"/>
      <c r="B49" s="228"/>
      <c r="C49" s="228"/>
      <c r="D49" s="153"/>
      <c r="E49" s="153"/>
      <c r="F49" s="153"/>
      <c r="G49" s="153"/>
    </row>
    <row r="50" spans="1:7" ht="9.9499999999999993" customHeight="1" x14ac:dyDescent="0.2">
      <c r="A50" s="229"/>
      <c r="B50" s="229"/>
      <c r="C50" s="229"/>
      <c r="D50" s="230"/>
      <c r="E50" s="230"/>
      <c r="F50" s="152"/>
      <c r="G50" s="152"/>
    </row>
    <row r="51" spans="1:7" ht="9.9499999999999993" customHeight="1" x14ac:dyDescent="0.2">
      <c r="A51" s="229"/>
      <c r="B51" s="229"/>
      <c r="C51" s="229"/>
      <c r="D51" s="229"/>
      <c r="E51" s="229"/>
      <c r="F51" s="229"/>
      <c r="G51" s="231"/>
    </row>
    <row r="52" spans="1:7" ht="9.9499999999999993" customHeight="1" x14ac:dyDescent="0.2">
      <c r="A52" s="226"/>
      <c r="B52" s="226"/>
      <c r="C52" s="226"/>
      <c r="D52" s="226"/>
      <c r="E52" s="226"/>
      <c r="F52" s="226"/>
      <c r="G52" s="227"/>
    </row>
    <row r="53" spans="1:7" ht="9.9499999999999993" customHeight="1" x14ac:dyDescent="0.2">
      <c r="A53" s="226"/>
      <c r="B53" s="226"/>
      <c r="C53" s="226"/>
      <c r="D53" s="226"/>
      <c r="E53" s="226"/>
      <c r="F53" s="226"/>
      <c r="G53" s="227"/>
    </row>
    <row r="54" spans="1:7" x14ac:dyDescent="0.2">
      <c r="A54" s="226"/>
      <c r="B54" s="226"/>
      <c r="C54" s="226"/>
      <c r="D54" s="226"/>
      <c r="E54" s="226"/>
      <c r="F54" s="226"/>
      <c r="G54" s="227"/>
    </row>
    <row r="55" spans="1:7" x14ac:dyDescent="0.2">
      <c r="A55" s="232"/>
      <c r="B55" s="232"/>
      <c r="C55" s="232"/>
      <c r="D55" s="232"/>
      <c r="E55" s="226"/>
      <c r="F55" s="226"/>
      <c r="G55" s="227"/>
    </row>
    <row r="56" spans="1:7" x14ac:dyDescent="0.2">
      <c r="A56" s="226"/>
      <c r="B56" s="226"/>
      <c r="C56" s="226"/>
      <c r="D56" s="226"/>
      <c r="E56" s="226"/>
      <c r="F56" s="226"/>
      <c r="G56" s="227"/>
    </row>
    <row r="57" spans="1:7" x14ac:dyDescent="0.2">
      <c r="A57" s="233"/>
    </row>
    <row r="58" spans="1:7" x14ac:dyDescent="0.2">
      <c r="A58" s="233"/>
    </row>
    <row r="59" spans="1:7" x14ac:dyDescent="0.2">
      <c r="A59" s="233"/>
    </row>
    <row r="60" spans="1:7" x14ac:dyDescent="0.2">
      <c r="A60" s="233"/>
    </row>
    <row r="61" spans="1:7" x14ac:dyDescent="0.2">
      <c r="A61" s="233"/>
    </row>
  </sheetData>
  <sheetProtection password="CAE0" sheet="1" objects="1" scenarios="1"/>
  <mergeCells count="23">
    <mergeCell ref="D49:E49"/>
    <mergeCell ref="F49:G49"/>
    <mergeCell ref="D50:E50"/>
    <mergeCell ref="F50:G50"/>
    <mergeCell ref="A10:G10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28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Anexo 14 Outubro</vt:lpstr>
      <vt:lpstr>Outubro</vt:lpstr>
      <vt:lpstr>Bens Permanentes</vt:lpstr>
      <vt:lpstr>Folha de Pagamento</vt:lpstr>
      <vt:lpstr>Material de Consumo</vt:lpstr>
      <vt:lpstr>Serviços Prestados</vt:lpstr>
      <vt:lpstr>Utilidade Pública</vt:lpstr>
      <vt:lpstr>Plan4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2024-05-13T16:43:18Z</dcterms:created>
  <dcterms:modified xsi:type="dcterms:W3CDTF">2024-05-13T17:06:01Z</dcterms:modified>
</cp:coreProperties>
</file>