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155" windowHeight="8520" firstSheet="1" activeTab="5"/>
  </bookViews>
  <sheets>
    <sheet name="Anexo 14 Novembro" sheetId="1" r:id="rId1"/>
    <sheet name="Novembro" sheetId="2" r:id="rId2"/>
    <sheet name="Bens Materiais" sheetId="4" r:id="rId3"/>
    <sheet name="Folha de Pagamento" sheetId="3" r:id="rId4"/>
    <sheet name="Material de Consumo" sheetId="5" r:id="rId5"/>
    <sheet name="Serviços Prestados" sheetId="7" r:id="rId6"/>
    <sheet name="Utilidade Pública" sheetId="6" r:id="rId7"/>
  </sheets>
  <externalReferences>
    <externalReference r:id="rId8"/>
  </externalReferences>
  <definedNames>
    <definedName name="_xlnm._FilterDatabase" localSheetId="0" hidden="1">'Anexo 14 Novembro'!$B$37:$G$43</definedName>
    <definedName name="_xlnm._FilterDatabase" localSheetId="2" hidden="1">'Bens Materiais'!$A$10:$G$21</definedName>
    <definedName name="_xlnm._FilterDatabase" localSheetId="3" hidden="1">'Folha de Pagamento'!$A$10:$G$22</definedName>
    <definedName name="_xlnm._FilterDatabase" localSheetId="4" hidden="1">'Material de Consumo'!$A$10:$G$24</definedName>
    <definedName name="_xlnm._FilterDatabase" localSheetId="1" hidden="1">Novembro!$A$10:$G$45</definedName>
    <definedName name="_xlnm._FilterDatabase" localSheetId="5" hidden="1">'Serviços Prestados'!$A$10:$G$17</definedName>
    <definedName name="_xlnm._FilterDatabase" localSheetId="6" hidden="1">'Utilidade Pública'!$A$10:$G$16</definedName>
  </definedNames>
  <calcPr calcId="144525"/>
</workbook>
</file>

<file path=xl/calcChain.xml><?xml version="1.0" encoding="utf-8"?>
<calcChain xmlns="http://schemas.openxmlformats.org/spreadsheetml/2006/main">
  <c r="G22" i="7" l="1"/>
  <c r="G20" i="6"/>
  <c r="G27" i="5"/>
  <c r="G22" i="4"/>
  <c r="G25" i="3"/>
  <c r="G66" i="2"/>
  <c r="E85" i="1"/>
  <c r="D85" i="1"/>
  <c r="F84" i="1"/>
  <c r="C84" i="1"/>
  <c r="F83" i="1"/>
  <c r="F85" i="1" s="1"/>
  <c r="C83" i="1"/>
  <c r="C85" i="1" s="1"/>
  <c r="G65" i="1"/>
  <c r="D65" i="1"/>
  <c r="F64" i="1"/>
  <c r="C64" i="1"/>
  <c r="E63" i="1"/>
  <c r="C63" i="1" s="1"/>
  <c r="F62" i="1"/>
  <c r="C62" i="1"/>
  <c r="E61" i="1"/>
  <c r="C61" i="1" s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C54" i="1" s="1"/>
  <c r="F53" i="1"/>
  <c r="C53" i="1"/>
  <c r="F52" i="1"/>
  <c r="C52" i="1"/>
  <c r="F51" i="1"/>
  <c r="C51" i="1"/>
  <c r="E50" i="1"/>
  <c r="F50" i="1" s="1"/>
  <c r="E49" i="1"/>
  <c r="F32" i="1"/>
  <c r="F35" i="1" s="1"/>
  <c r="F38" i="1" s="1"/>
  <c r="G98" i="1" s="1"/>
  <c r="E65" i="1" l="1"/>
  <c r="C49" i="1"/>
  <c r="F59" i="1"/>
  <c r="F49" i="1"/>
  <c r="F54" i="1"/>
  <c r="F61" i="1"/>
  <c r="C50" i="1"/>
  <c r="C65" i="1" s="1"/>
  <c r="F63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<sst xmlns="http://schemas.openxmlformats.org/spreadsheetml/2006/main" count="354" uniqueCount="154">
  <si>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</si>
  <si>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</si>
  <si>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</si>
  <si>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</si>
  <si>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</si>
  <si>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</si>
  <si>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</si>
  <si>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</si>
  <si>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</si>
  <si>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Novembro/2023</t>
  </si>
  <si>
    <t>ORIGEM DOS RECURSOS (1):MUNICIPAL</t>
  </si>
  <si>
    <t>DOCUMENTO</t>
  </si>
  <si>
    <t>DATA</t>
  </si>
  <si>
    <t>VIGÊNCIA</t>
  </si>
  <si>
    <t>VALOR - R$</t>
  </si>
  <si>
    <t>TERMO DE FOMENTO 11/2023</t>
  </si>
  <si>
    <t>01/01/2023 á 31/12/2023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</si>
  <si>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</si>
  <si>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</si>
  <si>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</si>
  <si>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</si>
  <si>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</si>
  <si>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</si>
  <si>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</si>
  <si>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</si>
  <si>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</si>
  <si>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</si>
  <si>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</si>
  <si>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</si>
  <si>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</si>
  <si>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</si>
  <si>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</si>
  <si>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</si>
  <si>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</si>
  <si>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10/2023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</si>
  <si>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</si>
  <si>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</si>
  <si>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</si>
  <si>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</si>
  <si>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</si>
  <si>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</si>
  <si>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</si>
  <si>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</si>
  <si>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</si>
  <si>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</si>
  <si>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</si>
  <si>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</si>
  <si>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</si>
  <si>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</si>
  <si>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</si>
  <si>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</si>
  <si>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</si>
  <si>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</si>
  <si>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</si>
  <si>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</si>
  <si>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</si>
  <si>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</si>
  <si>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</si>
  <si>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</si>
  <si>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</si>
  <si>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</si>
  <si>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</si>
  <si>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</si>
  <si>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</si>
  <si>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</si>
  <si>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</si>
  <si>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</si>
  <si>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</si>
  <si>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</si>
  <si>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</si>
  <si>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</si>
  <si>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</si>
  <si>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</si>
  <si>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</si>
  <si>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</si>
  <si>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r>
      <t xml:space="preserve">* Nota explicativa: </t>
    </r>
    <r>
      <rPr>
        <sz val="8"/>
        <rFont val="Arial"/>
        <family val="2"/>
      </rPr>
      <t>O valor de R$ 356,36 pago ao Mercado Pago no dia 13/11/2023 gerou um crédito na conta do Mercado Pago após o cancelamento da compra por falta da mercadoria.</t>
    </r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</si>
  <si>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</si>
  <si>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</si>
  <si>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20  de Dezembro de 2023.</t>
  </si>
  <si>
    <t xml:space="preserve">RESPONSÁVEL(IS): </t>
  </si>
  <si>
    <t>_____________________________</t>
  </si>
  <si>
    <t>Wendel Murari Alexandre</t>
  </si>
  <si>
    <t xml:space="preserve">  Vice -Presidente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</si>
  <si>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</si>
  <si>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</si>
  <si>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</si>
  <si>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</si>
  <si>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</si>
  <si>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</si>
  <si>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</si>
  <si>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</si>
  <si>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</si>
  <si>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</si>
  <si>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</si>
  <si>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Valor</t>
  </si>
  <si>
    <t>Holerite</t>
  </si>
  <si>
    <t>Mara Livia Freire</t>
  </si>
  <si>
    <t>Folha de Pagamento</t>
  </si>
  <si>
    <t>Camila F Pereira  Matheus</t>
  </si>
  <si>
    <t>NFE 13772</t>
  </si>
  <si>
    <t>Lojas Minatel Ltda</t>
  </si>
  <si>
    <t>Bens Materiais Permanentes</t>
  </si>
  <si>
    <t>Gabrieli Monique Pinheiro Andreazzi</t>
  </si>
  <si>
    <t>NFE 3</t>
  </si>
  <si>
    <t>Donizete Lopes Gomes</t>
  </si>
  <si>
    <t>Serviços Prestados</t>
  </si>
  <si>
    <t>NFE 32889</t>
  </si>
  <si>
    <t>Alivio Care</t>
  </si>
  <si>
    <t>Material de Consumo</t>
  </si>
  <si>
    <t>NFE 31212</t>
  </si>
  <si>
    <t>SRC Distribuição e Importação Ltda</t>
  </si>
  <si>
    <t>NFE 28299</t>
  </si>
  <si>
    <t>Reabilit Mais Shopping Virtual Ltda</t>
  </si>
  <si>
    <t>NFE 532</t>
  </si>
  <si>
    <t>MRB Assessoria Contabil</t>
  </si>
  <si>
    <t>Guia</t>
  </si>
  <si>
    <t>IRRF</t>
  </si>
  <si>
    <t>INSS</t>
  </si>
  <si>
    <t>Pis</t>
  </si>
  <si>
    <t>NFE 4611</t>
  </si>
  <si>
    <t>Saude Quick Shop Produtos para Saude</t>
  </si>
  <si>
    <t>FGTS</t>
  </si>
  <si>
    <t>nfe 8793</t>
  </si>
  <si>
    <t>Higimais Higiene Profissional Ltda</t>
  </si>
  <si>
    <t>Mercado Pago</t>
  </si>
  <si>
    <t>NFE 24</t>
  </si>
  <si>
    <t>NBR Tech</t>
  </si>
  <si>
    <t>NFE 1148</t>
  </si>
  <si>
    <t>Monteiro Serviços Terceirizados</t>
  </si>
  <si>
    <t>NFE 5723</t>
  </si>
  <si>
    <t>Adriana Ribeiro Figueira ME</t>
  </si>
  <si>
    <t>NF 3284036</t>
  </si>
  <si>
    <t>Claro S/A</t>
  </si>
  <si>
    <t>Utilidade Pública</t>
  </si>
  <si>
    <t>Conta</t>
  </si>
  <si>
    <t>Companhia de Saneamento Básico do Estado de São Paulo</t>
  </si>
  <si>
    <t>NFE 147535</t>
  </si>
  <si>
    <t>BRW Suporte de Logistica para Saude</t>
  </si>
  <si>
    <t>nfe 47724</t>
  </si>
  <si>
    <t>Biopulse Brasil Ltda</t>
  </si>
  <si>
    <t>NFE 8518017</t>
  </si>
  <si>
    <t>Garbuglio Multilojas Ltda</t>
  </si>
  <si>
    <t>NFE 100075</t>
  </si>
  <si>
    <t>LF Comercio de Artigos Esportivos</t>
  </si>
  <si>
    <t>NFE 1677514</t>
  </si>
  <si>
    <t>Bazam Pichau Informatica</t>
  </si>
  <si>
    <t>NFE 6463</t>
  </si>
  <si>
    <t>Escriba Comercio de Material Esportivo</t>
  </si>
  <si>
    <t>NFE 23707</t>
  </si>
  <si>
    <t>Hplace Produtos Medicos Ltda</t>
  </si>
  <si>
    <t>NFE 11298</t>
  </si>
  <si>
    <t>Magu Materiais para Contrução</t>
  </si>
  <si>
    <t>NFE 396021</t>
  </si>
  <si>
    <t>Fisiostore Reabilitação e Ergonomia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</si>
</sst>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0" fillId="0" borderId="0" xfId="0" applyBorder="1"/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1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1" xfId="3" applyFont="1" applyBorder="1" applyAlignment="1">
      <alignment horizontal="left" wrapText="1"/>
    </xf>
    <xf numFmtId="0" fontId="13" fillId="0" borderId="1" xfId="3" applyFont="1" applyBorder="1" applyAlignment="1">
      <alignment wrapText="1"/>
    </xf>
    <xf numFmtId="0" fontId="6" fillId="0" borderId="1" xfId="0" applyFont="1" applyBorder="1"/>
    <xf numFmtId="0" fontId="9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1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1" xfId="4" applyNumberFormat="1" applyFont="1" applyBorder="1" applyAlignment="1">
      <alignment horizontal="center"/>
    </xf>
    <xf numFmtId="43" fontId="13" fillId="0" borderId="1" xfId="4" applyNumberFormat="1" applyFont="1" applyBorder="1" applyAlignment="1">
      <alignment horizontal="left" vertical="center" wrapText="1"/>
    </xf>
    <xf numFmtId="164" fontId="13" fillId="0" borderId="1" xfId="4" applyNumberFormat="1" applyFont="1" applyBorder="1" applyAlignment="1">
      <alignment horizontal="center" wrapText="1"/>
    </xf>
    <xf numFmtId="165" fontId="13" fillId="0" borderId="2" xfId="3" applyNumberFormat="1" applyFont="1" applyBorder="1" applyAlignment="1">
      <alignment horizontal="center" wrapText="1"/>
    </xf>
    <xf numFmtId="164" fontId="13" fillId="0" borderId="1" xfId="4" applyNumberFormat="1" applyFont="1" applyBorder="1" applyAlignment="1">
      <alignment horizontal="center"/>
    </xf>
    <xf numFmtId="0" fontId="15" fillId="0" borderId="1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3" fillId="0" borderId="1" xfId="3" applyFont="1" applyBorder="1" applyAlignment="1">
      <alignment horizontal="left" wrapText="1"/>
    </xf>
    <xf numFmtId="164" fontId="13" fillId="0" borderId="4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0" fontId="15" fillId="2" borderId="1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4" xfId="4" applyNumberFormat="1" applyFont="1" applyFill="1" applyBorder="1" applyAlignment="1">
      <alignment horizontal="center"/>
    </xf>
    <xf numFmtId="164" fontId="13" fillId="2" borderId="1" xfId="4" applyNumberFormat="1" applyFont="1" applyFill="1" applyBorder="1" applyAlignment="1">
      <alignment horizontal="center"/>
    </xf>
    <xf numFmtId="0" fontId="16" fillId="0" borderId="5" xfId="3" applyFont="1" applyBorder="1" applyAlignment="1">
      <alignment horizontal="left" wrapText="1"/>
    </xf>
    <xf numFmtId="0" fontId="16" fillId="0" borderId="6" xfId="3" applyFont="1" applyBorder="1" applyAlignment="1">
      <alignment horizontal="left" wrapText="1"/>
    </xf>
    <xf numFmtId="164" fontId="9" fillId="0" borderId="6" xfId="4" applyNumberFormat="1" applyFont="1" applyBorder="1" applyAlignment="1">
      <alignment horizontal="center"/>
    </xf>
    <xf numFmtId="164" fontId="9" fillId="0" borderId="7" xfId="4" applyNumberFormat="1" applyFont="1" applyBorder="1" applyAlignment="1">
      <alignment horizontal="center"/>
    </xf>
    <xf numFmtId="0" fontId="10" fillId="0" borderId="8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3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3" xfId="1" applyFont="1" applyFill="1" applyBorder="1" applyAlignment="1"/>
    <xf numFmtId="164" fontId="13" fillId="0" borderId="1" xfId="6" applyFont="1" applyBorder="1" applyAlignment="1"/>
    <xf numFmtId="164" fontId="13" fillId="0" borderId="4" xfId="6" applyFont="1" applyBorder="1" applyAlignment="1"/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7" fillId="3" borderId="3" xfId="1" applyFont="1" applyFill="1" applyBorder="1" applyAlignment="1">
      <alignment horizontal="center"/>
    </xf>
    <xf numFmtId="43" fontId="17" fillId="3" borderId="4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43" fontId="10" fillId="0" borderId="4" xfId="1" applyFont="1" applyFill="1" applyBorder="1" applyAlignment="1"/>
    <xf numFmtId="43" fontId="10" fillId="0" borderId="1" xfId="1" applyFont="1" applyFill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10" xfId="3" applyFont="1" applyBorder="1" applyAlignment="1"/>
    <xf numFmtId="0" fontId="14" fillId="0" borderId="8" xfId="3" applyFont="1" applyBorder="1" applyAlignment="1"/>
    <xf numFmtId="0" fontId="14" fillId="0" borderId="1" xfId="3" applyFont="1" applyBorder="1" applyAlignment="1"/>
    <xf numFmtId="0" fontId="14" fillId="0" borderId="11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43" fontId="10" fillId="0" borderId="4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43" fontId="10" fillId="0" borderId="4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4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43" fontId="14" fillId="3" borderId="4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20" fillId="0" borderId="0" xfId="0" applyFont="1" applyBorder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24" fillId="0" borderId="2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2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4" fontId="24" fillId="0" borderId="12" xfId="2" applyFont="1" applyBorder="1" applyAlignment="1">
      <alignment horizontal="center"/>
    </xf>
    <xf numFmtId="14" fontId="23" fillId="0" borderId="1" xfId="9" applyNumberFormat="1" applyFont="1" applyFill="1" applyBorder="1" applyAlignment="1">
      <alignment horizontal="center" vertical="center"/>
    </xf>
    <xf numFmtId="0" fontId="26" fillId="0" borderId="3" xfId="9" applyFont="1" applyFill="1" applyBorder="1" applyAlignment="1">
      <alignment horizontal="center"/>
    </xf>
    <xf numFmtId="0" fontId="26" fillId="0" borderId="4" xfId="9" applyFont="1" applyFill="1" applyBorder="1" applyAlignment="1">
      <alignment horizontal="center"/>
    </xf>
    <xf numFmtId="0" fontId="26" fillId="0" borderId="3" xfId="9" applyFont="1" applyFill="1" applyBorder="1" applyAlignment="1">
      <alignment horizontal="center" vertical="center"/>
    </xf>
    <xf numFmtId="0" fontId="26" fillId="0" borderId="4" xfId="9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/>
    </xf>
    <xf numFmtId="44" fontId="23" fillId="0" borderId="1" xfId="7" applyFont="1" applyFill="1" applyBorder="1" applyAlignment="1"/>
    <xf numFmtId="0" fontId="22" fillId="0" borderId="0" xfId="0" applyFont="1" applyFill="1"/>
    <xf numFmtId="0" fontId="23" fillId="0" borderId="4" xfId="9" applyFont="1" applyFill="1" applyBorder="1" applyAlignment="1">
      <alignment horizontal="center"/>
    </xf>
    <xf numFmtId="44" fontId="23" fillId="0" borderId="1" xfId="7" applyFont="1" applyFill="1" applyBorder="1" applyAlignment="1">
      <alignment horizontal="right"/>
    </xf>
    <xf numFmtId="0" fontId="25" fillId="0" borderId="0" xfId="0" applyFont="1" applyFill="1" applyAlignment="1">
      <alignment horizontal="center"/>
    </xf>
    <xf numFmtId="14" fontId="26" fillId="0" borderId="1" xfId="9" applyNumberFormat="1" applyFont="1" applyFill="1" applyBorder="1" applyAlignment="1">
      <alignment horizontal="center"/>
    </xf>
    <xf numFmtId="0" fontId="23" fillId="0" borderId="3" xfId="9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6" fillId="0" borderId="4" xfId="9" applyFont="1" applyFill="1" applyBorder="1" applyAlignment="1">
      <alignment horizontal="center"/>
    </xf>
    <xf numFmtId="14" fontId="23" fillId="0" borderId="1" xfId="9" applyNumberFormat="1" applyFont="1" applyFill="1" applyBorder="1" applyAlignment="1">
      <alignment horizontal="center"/>
    </xf>
    <xf numFmtId="0" fontId="23" fillId="0" borderId="3" xfId="9" applyFont="1" applyFill="1" applyBorder="1" applyAlignment="1">
      <alignment horizontal="center"/>
    </xf>
    <xf numFmtId="0" fontId="23" fillId="0" borderId="4" xfId="9" applyFont="1" applyFill="1" applyBorder="1" applyAlignment="1">
      <alignment horizontal="center"/>
    </xf>
    <xf numFmtId="0" fontId="26" fillId="0" borderId="3" xfId="5" applyFont="1" applyFill="1" applyBorder="1" applyAlignment="1">
      <alignment horizontal="center" vertical="center"/>
    </xf>
    <xf numFmtId="0" fontId="26" fillId="0" borderId="4" xfId="5" applyFont="1" applyFill="1" applyBorder="1" applyAlignment="1">
      <alignment horizontal="center" vertical="center"/>
    </xf>
    <xf numFmtId="44" fontId="23" fillId="0" borderId="1" xfId="7" applyFont="1" applyFill="1" applyBorder="1" applyAlignment="1">
      <alignment horizontal="center"/>
    </xf>
    <xf numFmtId="0" fontId="23" fillId="0" borderId="3" xfId="9" applyFont="1" applyFill="1" applyBorder="1" applyAlignment="1">
      <alignment horizontal="center" wrapText="1"/>
    </xf>
    <xf numFmtId="0" fontId="23" fillId="0" borderId="4" xfId="9" applyFont="1" applyFill="1" applyBorder="1" applyAlignment="1">
      <alignment horizontal="center" wrapText="1"/>
    </xf>
    <xf numFmtId="0" fontId="26" fillId="0" borderId="1" xfId="5" applyFont="1" applyFill="1" applyBorder="1" applyAlignment="1">
      <alignment horizontal="center" vertical="center"/>
    </xf>
    <xf numFmtId="14" fontId="26" fillId="0" borderId="1" xfId="5" applyNumberFormat="1" applyFont="1" applyFill="1" applyBorder="1" applyAlignment="1">
      <alignment horizontal="center" vertical="center"/>
    </xf>
    <xf numFmtId="0" fontId="26" fillId="0" borderId="1" xfId="5" applyFont="1" applyFill="1" applyBorder="1" applyAlignment="1">
      <alignment horizontal="center"/>
    </xf>
    <xf numFmtId="14" fontId="26" fillId="0" borderId="1" xfId="9" applyNumberFormat="1" applyFont="1" applyFill="1" applyBorder="1" applyAlignment="1">
      <alignment horizontal="center" vertical="center"/>
    </xf>
    <xf numFmtId="14" fontId="26" fillId="3" borderId="1" xfId="9" applyNumberFormat="1" applyFont="1" applyFill="1" applyBorder="1" applyAlignment="1">
      <alignment horizontal="center" vertical="center"/>
    </xf>
    <xf numFmtId="0" fontId="26" fillId="3" borderId="3" xfId="9" applyFont="1" applyFill="1" applyBorder="1" applyAlignment="1">
      <alignment horizontal="center"/>
    </xf>
    <xf numFmtId="0" fontId="26" fillId="3" borderId="4" xfId="9" applyFont="1" applyFill="1" applyBorder="1" applyAlignment="1">
      <alignment horizontal="center"/>
    </xf>
    <xf numFmtId="0" fontId="26" fillId="3" borderId="3" xfId="9" applyFont="1" applyFill="1" applyBorder="1" applyAlignment="1">
      <alignment horizontal="center" vertical="center"/>
    </xf>
    <xf numFmtId="0" fontId="26" fillId="3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/>
    </xf>
    <xf numFmtId="44" fontId="23" fillId="3" borderId="4" xfId="7" applyFont="1" applyFill="1" applyBorder="1" applyAlignment="1">
      <alignment horizontal="right"/>
    </xf>
    <xf numFmtId="0" fontId="26" fillId="0" borderId="1" xfId="9" applyFont="1" applyFill="1" applyBorder="1" applyAlignment="1">
      <alignment horizontal="center"/>
    </xf>
    <xf numFmtId="0" fontId="26" fillId="0" borderId="1" xfId="9" applyFont="1" applyFill="1" applyBorder="1" applyAlignment="1">
      <alignment horizontal="center" vertical="center"/>
    </xf>
    <xf numFmtId="44" fontId="23" fillId="0" borderId="4" xfId="9" applyNumberFormat="1" applyFont="1" applyFill="1" applyBorder="1" applyAlignment="1">
      <alignment horizontal="right"/>
    </xf>
    <xf numFmtId="0" fontId="26" fillId="0" borderId="3" xfId="5" applyFont="1" applyFill="1" applyBorder="1" applyAlignment="1">
      <alignment horizontal="center"/>
    </xf>
    <xf numFmtId="0" fontId="26" fillId="0" borderId="4" xfId="5" applyFont="1" applyFill="1" applyBorder="1" applyAlignment="1">
      <alignment horizontal="center"/>
    </xf>
    <xf numFmtId="0" fontId="26" fillId="0" borderId="1" xfId="5" applyFont="1" applyFill="1" applyBorder="1" applyAlignment="1">
      <alignment horizontal="center"/>
    </xf>
    <xf numFmtId="0" fontId="26" fillId="0" borderId="1" xfId="9" applyFont="1" applyFill="1" applyBorder="1" applyAlignment="1">
      <alignment horizontal="center"/>
    </xf>
    <xf numFmtId="14" fontId="26" fillId="0" borderId="1" xfId="5" applyNumberFormat="1" applyFont="1" applyFill="1" applyBorder="1" applyAlignment="1">
      <alignment horizontal="center"/>
    </xf>
    <xf numFmtId="14" fontId="26" fillId="0" borderId="3" xfId="5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14" fontId="27" fillId="0" borderId="3" xfId="5" applyNumberFormat="1" applyFont="1" applyFill="1" applyBorder="1" applyAlignment="1">
      <alignment horizontal="center"/>
    </xf>
    <xf numFmtId="0" fontId="26" fillId="0" borderId="9" xfId="5" applyFont="1" applyFill="1" applyBorder="1" applyAlignment="1">
      <alignment horizontal="center"/>
    </xf>
    <xf numFmtId="0" fontId="26" fillId="0" borderId="9" xfId="5" applyFont="1" applyFill="1" applyBorder="1" applyAlignment="1">
      <alignment horizontal="center" vertical="center"/>
    </xf>
    <xf numFmtId="0" fontId="16" fillId="0" borderId="3" xfId="9" applyFont="1" applyBorder="1" applyAlignment="1"/>
    <xf numFmtId="0" fontId="16" fillId="0" borderId="9" xfId="9" applyFont="1" applyBorder="1" applyAlignment="1"/>
    <xf numFmtId="0" fontId="16" fillId="0" borderId="4" xfId="9" applyFont="1" applyBorder="1" applyAlignment="1"/>
    <xf numFmtId="44" fontId="28" fillId="4" borderId="1" xfId="7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  <xf numFmtId="14" fontId="0" fillId="0" borderId="0" xfId="0" applyNumberFormat="1"/>
    <xf numFmtId="0" fontId="7" fillId="0" borderId="0" xfId="3" applyFont="1" applyBorder="1" applyAlignment="1">
      <alignment horizontal="center" wrapText="1"/>
    </xf>
    <xf numFmtId="0" fontId="16" fillId="0" borderId="3" xfId="0" applyFont="1" applyBorder="1" applyAlignment="1">
      <alignment horizontal="center" vertical="distributed"/>
    </xf>
    <xf numFmtId="0" fontId="16" fillId="0" borderId="9" xfId="0" applyFont="1" applyBorder="1" applyAlignment="1">
      <alignment horizontal="center" vertical="distributed"/>
    </xf>
    <xf numFmtId="0" fontId="16" fillId="0" borderId="4" xfId="0" applyFont="1" applyBorder="1" applyAlignment="1">
      <alignment horizontal="center" vertical="distributed"/>
    </xf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3/Anual/AnualALTERADA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  <sheetName val="Anexo Anual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3">
          <cell r="F13" t="str">
            <v>Folha de Pagamento</v>
          </cell>
          <cell r="G13">
            <v>3072.46</v>
          </cell>
        </row>
        <row r="14">
          <cell r="F14" t="str">
            <v>Folha de Pagamento</v>
          </cell>
          <cell r="G14">
            <v>3444</v>
          </cell>
        </row>
        <row r="15">
          <cell r="F15" t="str">
            <v>Bens Materiais Permanentes</v>
          </cell>
          <cell r="G15">
            <v>1219.5</v>
          </cell>
        </row>
        <row r="16">
          <cell r="F16" t="str">
            <v>Folha de Pagamento</v>
          </cell>
          <cell r="G16">
            <v>1444.62</v>
          </cell>
        </row>
        <row r="17">
          <cell r="F17" t="str">
            <v>Serviços Prestados</v>
          </cell>
          <cell r="G17">
            <v>240</v>
          </cell>
        </row>
        <row r="18">
          <cell r="F18" t="str">
            <v>Material de Consumo</v>
          </cell>
          <cell r="G18">
            <v>1214.4000000000001</v>
          </cell>
        </row>
        <row r="19">
          <cell r="F19" t="str">
            <v>Material de Consumo</v>
          </cell>
          <cell r="G19">
            <v>399.6</v>
          </cell>
        </row>
        <row r="20">
          <cell r="F20" t="str">
            <v>Material de Consumo</v>
          </cell>
          <cell r="G20">
            <v>927</v>
          </cell>
        </row>
        <row r="21">
          <cell r="F21" t="str">
            <v>Serviços Prestados</v>
          </cell>
          <cell r="G21">
            <v>1125</v>
          </cell>
        </row>
        <row r="22">
          <cell r="F22" t="str">
            <v>Folha de Pagamento</v>
          </cell>
          <cell r="G22">
            <v>278.43</v>
          </cell>
        </row>
        <row r="23">
          <cell r="F23" t="str">
            <v>Folha de Pagamento</v>
          </cell>
          <cell r="G23">
            <v>3178.06</v>
          </cell>
        </row>
        <row r="24">
          <cell r="F24" t="str">
            <v>Folha de Pagamento</v>
          </cell>
          <cell r="G24">
            <v>90.04</v>
          </cell>
        </row>
        <row r="25">
          <cell r="F25" t="str">
            <v>Material de Consumo</v>
          </cell>
          <cell r="G25">
            <v>822.65</v>
          </cell>
        </row>
        <row r="26">
          <cell r="F26" t="str">
            <v>Folha de Pagamento</v>
          </cell>
          <cell r="G26">
            <v>760.08</v>
          </cell>
        </row>
        <row r="27">
          <cell r="F27" t="str">
            <v>Material de Consumo</v>
          </cell>
          <cell r="G27">
            <v>649</v>
          </cell>
        </row>
        <row r="28">
          <cell r="F28" t="str">
            <v>Material de Consumo</v>
          </cell>
          <cell r="G28">
            <v>356.36</v>
          </cell>
        </row>
        <row r="29">
          <cell r="F29" t="str">
            <v>Serviços Prestados</v>
          </cell>
          <cell r="G29">
            <v>130</v>
          </cell>
        </row>
        <row r="30">
          <cell r="F30" t="str">
            <v>Serviços Prestados</v>
          </cell>
          <cell r="G30">
            <v>3901.75</v>
          </cell>
        </row>
        <row r="31">
          <cell r="F31" t="str">
            <v>Material de Consumo</v>
          </cell>
          <cell r="G31">
            <v>120</v>
          </cell>
        </row>
        <row r="32">
          <cell r="F32" t="str">
            <v>Utilidade Pública</v>
          </cell>
          <cell r="G32">
            <v>49.43</v>
          </cell>
        </row>
        <row r="33">
          <cell r="F33" t="str">
            <v>Utilidade Pública</v>
          </cell>
          <cell r="G33">
            <v>206.98</v>
          </cell>
        </row>
        <row r="34">
          <cell r="F34" t="str">
            <v>Bens Materiais Permanentes</v>
          </cell>
          <cell r="G34">
            <v>6090.3</v>
          </cell>
        </row>
        <row r="35">
          <cell r="F35" t="str">
            <v>Folha de Pagamento</v>
          </cell>
          <cell r="G35">
            <v>1223.94</v>
          </cell>
        </row>
        <row r="36">
          <cell r="F36" t="str">
            <v>Folha de Pagamento</v>
          </cell>
          <cell r="G36">
            <v>1926.11</v>
          </cell>
        </row>
        <row r="37">
          <cell r="F37" t="str">
            <v>Bens Materiais Permanentes</v>
          </cell>
          <cell r="G37">
            <v>1067.04</v>
          </cell>
        </row>
        <row r="38">
          <cell r="F38" t="str">
            <v>Bens Materiais Permanentes</v>
          </cell>
          <cell r="G38">
            <v>5985</v>
          </cell>
        </row>
        <row r="39">
          <cell r="F39" t="str">
            <v>Folha de Pagamento</v>
          </cell>
          <cell r="G39">
            <v>750</v>
          </cell>
        </row>
        <row r="40">
          <cell r="F40" t="str">
            <v>Material de Consumo</v>
          </cell>
          <cell r="G40">
            <v>139.9</v>
          </cell>
        </row>
        <row r="41">
          <cell r="F41" t="str">
            <v>Bens Materiais Permanentes</v>
          </cell>
          <cell r="G41">
            <v>490.87</v>
          </cell>
        </row>
        <row r="42">
          <cell r="F42" t="str">
            <v>Material de Consumo</v>
          </cell>
          <cell r="G42">
            <v>786.3</v>
          </cell>
        </row>
        <row r="43">
          <cell r="F43" t="str">
            <v>Material de Consumo</v>
          </cell>
          <cell r="G43">
            <v>545</v>
          </cell>
        </row>
        <row r="44">
          <cell r="F44" t="str">
            <v>Material de Consumo</v>
          </cell>
          <cell r="G44">
            <v>58.8</v>
          </cell>
        </row>
        <row r="45">
          <cell r="F45" t="str">
            <v>Material de Consumo</v>
          </cell>
          <cell r="G45">
            <v>443.54</v>
          </cell>
        </row>
        <row r="66">
          <cell r="G66">
            <v>43136.160000000011</v>
          </cell>
        </row>
      </sheetData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43" workbookViewId="0">
      <selection activeCell="K57" sqref="K57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style="4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5" t="s">
        <v>0</v>
      </c>
      <c r="C5" s="5"/>
      <c r="D5" s="5"/>
      <c r="E5" s="5"/>
      <c r="F5" s="5"/>
      <c r="G5" s="5"/>
    </row>
    <row r="6" spans="1:7" ht="15" x14ac:dyDescent="0.25">
      <c r="B6" s="6" t="s">
        <v>1</v>
      </c>
      <c r="C6" s="6"/>
      <c r="D6" s="6"/>
      <c r="E6" s="6"/>
      <c r="F6" s="6"/>
      <c r="G6" s="6"/>
    </row>
    <row r="7" spans="1:7" ht="15" x14ac:dyDescent="0.25">
      <c r="B7" s="6" t="s">
        <v>2</v>
      </c>
      <c r="C7" s="6"/>
      <c r="D7" s="6"/>
      <c r="E7" s="6"/>
      <c r="F7" s="6"/>
      <c r="G7" s="6"/>
    </row>
    <row r="8" spans="1:7" ht="15" x14ac:dyDescent="0.25">
      <c r="A8" s="7"/>
      <c r="B8" s="7"/>
      <c r="C8" s="7"/>
      <c r="D8" s="7"/>
      <c r="E8" s="7"/>
      <c r="F8" s="7"/>
      <c r="G8" s="8"/>
    </row>
    <row r="9" spans="1:7" x14ac:dyDescent="0.2">
      <c r="B9" s="9"/>
      <c r="C9" s="9"/>
      <c r="D9" s="9"/>
      <c r="E9" s="10"/>
      <c r="F9" s="9"/>
      <c r="G9" s="9"/>
    </row>
    <row r="10" spans="1:7" ht="15.75" customHeight="1" x14ac:dyDescent="0.25">
      <c r="A10" s="234" t="s">
        <v>3</v>
      </c>
      <c r="B10" s="234"/>
      <c r="C10" s="234"/>
      <c r="D10" s="234"/>
      <c r="E10" s="234"/>
      <c r="F10" s="234"/>
      <c r="G10" s="234"/>
    </row>
    <row r="11" spans="1:7" ht="15.75" x14ac:dyDescent="0.25">
      <c r="B11" s="11" t="s">
        <v>4</v>
      </c>
      <c r="C11" s="11"/>
      <c r="D11" s="11"/>
      <c r="E11" s="11"/>
      <c r="F11" s="11"/>
      <c r="G11" s="9"/>
    </row>
    <row r="12" spans="1:7" ht="15.75" customHeight="1" x14ac:dyDescent="0.25">
      <c r="B12" s="12" t="s">
        <v>5</v>
      </c>
      <c r="C12" s="12"/>
      <c r="D12" s="12"/>
      <c r="E12" s="12"/>
      <c r="F12" s="12"/>
      <c r="G12" s="12"/>
    </row>
    <row r="13" spans="1:7" ht="15.75" customHeight="1" x14ac:dyDescent="0.25">
      <c r="A13" s="233">
        <v>45238</v>
      </c>
      <c r="B13" s="12" t="s">
        <v>5</v>
      </c>
      <c r="C13" s="12"/>
      <c r="D13" s="12"/>
      <c r="E13" s="12"/>
      <c r="F13" s="12"/>
      <c r="G13" s="12"/>
    </row>
    <row r="14" spans="1:7" ht="15.75" customHeight="1" x14ac:dyDescent="0.25">
      <c r="B14" s="12" t="s">
        <v>6</v>
      </c>
      <c r="C14" s="12"/>
      <c r="D14" s="12"/>
      <c r="E14" s="12"/>
      <c r="F14" s="12"/>
      <c r="G14" s="12"/>
    </row>
    <row r="15" spans="1:7" ht="15.75" customHeight="1" x14ac:dyDescent="0.25">
      <c r="B15" s="11" t="s">
        <v>7</v>
      </c>
      <c r="C15" s="11"/>
      <c r="D15" s="11"/>
      <c r="E15" s="11"/>
      <c r="F15" s="11"/>
      <c r="G15" s="11"/>
    </row>
    <row r="16" spans="1:7" ht="15.75" x14ac:dyDescent="0.25">
      <c r="B16" s="11" t="s">
        <v>8</v>
      </c>
      <c r="C16" s="11"/>
      <c r="D16" s="11"/>
      <c r="E16" s="11"/>
      <c r="F16" s="11"/>
      <c r="G16" s="9"/>
    </row>
    <row r="17" spans="2:7" ht="15.75" x14ac:dyDescent="0.25">
      <c r="B17" s="11" t="s">
        <v>9</v>
      </c>
      <c r="C17" s="11"/>
      <c r="D17" s="11"/>
      <c r="E17" s="11"/>
      <c r="F17" s="11"/>
      <c r="G17" s="9"/>
    </row>
    <row r="18" spans="2:7" ht="15.75" x14ac:dyDescent="0.25">
      <c r="B18" s="11" t="s">
        <v>10</v>
      </c>
      <c r="C18" s="11"/>
      <c r="D18" s="11"/>
      <c r="E18" s="11"/>
      <c r="F18" s="11"/>
      <c r="G18" s="11"/>
    </row>
    <row r="19" spans="2:7" ht="15.75" x14ac:dyDescent="0.25">
      <c r="B19" s="13"/>
      <c r="C19" s="13"/>
      <c r="D19" s="13"/>
      <c r="E19" s="13"/>
      <c r="F19" s="13"/>
      <c r="G19" s="13"/>
    </row>
    <row r="20" spans="2:7" x14ac:dyDescent="0.2">
      <c r="B20" s="14" t="s">
        <v>11</v>
      </c>
      <c r="C20" s="14"/>
      <c r="D20" s="15" t="s">
        <v>12</v>
      </c>
      <c r="E20" s="15" t="s">
        <v>13</v>
      </c>
      <c r="F20" s="14" t="s">
        <v>14</v>
      </c>
      <c r="G20" s="14"/>
    </row>
    <row r="21" spans="2:7" ht="15" customHeight="1" x14ac:dyDescent="0.2">
      <c r="B21" s="16" t="s">
        <v>15</v>
      </c>
      <c r="C21" s="16"/>
      <c r="D21" s="17"/>
      <c r="E21" s="17" t="s">
        <v>16</v>
      </c>
      <c r="F21" s="18">
        <v>150000</v>
      </c>
      <c r="G21" s="18"/>
    </row>
    <row r="22" spans="2:7" ht="15.75" customHeight="1" x14ac:dyDescent="0.25">
      <c r="B22" s="19" t="s">
        <v>17</v>
      </c>
      <c r="C22" s="19"/>
      <c r="D22" s="20"/>
      <c r="E22" s="20"/>
      <c r="F22" s="21"/>
      <c r="G22" s="21"/>
    </row>
    <row r="23" spans="2:7" ht="15" x14ac:dyDescent="0.25">
      <c r="B23" s="19" t="s">
        <v>17</v>
      </c>
      <c r="C23" s="19"/>
      <c r="D23" s="20"/>
      <c r="E23" s="20"/>
      <c r="F23" s="21"/>
      <c r="G23" s="21"/>
    </row>
    <row r="24" spans="2:7" x14ac:dyDescent="0.2">
      <c r="B24" s="22"/>
      <c r="C24" s="22"/>
      <c r="D24" s="23"/>
      <c r="E24" s="23"/>
      <c r="F24" s="23"/>
      <c r="G24" s="24"/>
    </row>
    <row r="25" spans="2:7" x14ac:dyDescent="0.2">
      <c r="B25" s="25" t="s">
        <v>18</v>
      </c>
      <c r="C25" s="25"/>
      <c r="D25" s="25"/>
      <c r="E25" s="25"/>
      <c r="F25" s="25"/>
      <c r="G25" s="25"/>
    </row>
    <row r="26" spans="2:7" s="28" customFormat="1" ht="33.75" x14ac:dyDescent="0.2">
      <c r="B26" s="26" t="s">
        <v>19</v>
      </c>
      <c r="C26" s="26" t="s">
        <v>20</v>
      </c>
      <c r="D26" s="26" t="s">
        <v>21</v>
      </c>
      <c r="E26" s="26" t="s">
        <v>22</v>
      </c>
      <c r="F26" s="27" t="s">
        <v>23</v>
      </c>
      <c r="G26" s="27"/>
    </row>
    <row r="27" spans="2:7" x14ac:dyDescent="0.2">
      <c r="B27" s="29">
        <v>45260</v>
      </c>
      <c r="C27" s="30"/>
      <c r="D27" s="31"/>
      <c r="E27" s="32">
        <v>1</v>
      </c>
      <c r="F27" s="33">
        <v>13500</v>
      </c>
      <c r="G27" s="33"/>
    </row>
    <row r="28" spans="2:7" x14ac:dyDescent="0.2">
      <c r="B28" s="29">
        <v>45260</v>
      </c>
      <c r="C28" s="34"/>
      <c r="D28" s="31"/>
      <c r="E28" s="32">
        <v>2</v>
      </c>
      <c r="F28" s="33">
        <v>50000</v>
      </c>
      <c r="G28" s="33"/>
    </row>
    <row r="29" spans="2:7" x14ac:dyDescent="0.2">
      <c r="B29" s="29"/>
      <c r="C29" s="34"/>
      <c r="D29" s="31"/>
      <c r="E29" s="32"/>
      <c r="F29" s="33"/>
      <c r="G29" s="33"/>
    </row>
    <row r="30" spans="2:7" x14ac:dyDescent="0.2">
      <c r="B30" s="29"/>
      <c r="C30" s="35"/>
      <c r="D30" s="31"/>
      <c r="E30" s="36"/>
      <c r="F30" s="37"/>
      <c r="G30" s="37"/>
    </row>
    <row r="31" spans="2:7" x14ac:dyDescent="0.2">
      <c r="B31" s="38" t="s">
        <v>24</v>
      </c>
      <c r="C31" s="38"/>
      <c r="D31" s="39"/>
      <c r="E31" s="40"/>
      <c r="F31" s="41">
        <v>104093.36</v>
      </c>
      <c r="G31" s="37"/>
    </row>
    <row r="32" spans="2:7" x14ac:dyDescent="0.2">
      <c r="B32" s="38" t="s">
        <v>25</v>
      </c>
      <c r="C32" s="38"/>
      <c r="D32" s="39"/>
      <c r="E32" s="40"/>
      <c r="F32" s="42">
        <f>F27+F28+F29</f>
        <v>63500</v>
      </c>
      <c r="G32" s="37"/>
    </row>
    <row r="33" spans="2:7" x14ac:dyDescent="0.2">
      <c r="B33" s="38" t="s">
        <v>26</v>
      </c>
      <c r="C33" s="38"/>
      <c r="D33" s="39"/>
      <c r="E33" s="40"/>
      <c r="F33" s="41">
        <v>341.02</v>
      </c>
      <c r="G33" s="37"/>
    </row>
    <row r="34" spans="2:7" x14ac:dyDescent="0.2">
      <c r="B34" s="38" t="s">
        <v>27</v>
      </c>
      <c r="C34" s="38"/>
      <c r="D34" s="39"/>
      <c r="E34" s="40"/>
      <c r="F34" s="41"/>
      <c r="G34" s="37"/>
    </row>
    <row r="35" spans="2:7" x14ac:dyDescent="0.2">
      <c r="B35" s="38" t="s">
        <v>28</v>
      </c>
      <c r="C35" s="38"/>
      <c r="D35" s="39"/>
      <c r="E35" s="40"/>
      <c r="F35" s="41">
        <f>SUM(F31:G34)</f>
        <v>167934.37999999998</v>
      </c>
      <c r="G35" s="37"/>
    </row>
    <row r="36" spans="2:7" x14ac:dyDescent="0.2">
      <c r="B36" s="43"/>
      <c r="C36" s="43"/>
      <c r="D36" s="44"/>
      <c r="E36" s="45"/>
      <c r="F36" s="46"/>
      <c r="G36" s="47"/>
    </row>
    <row r="37" spans="2:7" x14ac:dyDescent="0.2">
      <c r="B37" s="38" t="s">
        <v>29</v>
      </c>
      <c r="C37" s="38"/>
      <c r="D37" s="39"/>
      <c r="E37" s="40"/>
      <c r="F37" s="41"/>
      <c r="G37" s="37"/>
    </row>
    <row r="38" spans="2:7" x14ac:dyDescent="0.2">
      <c r="B38" s="48" t="s">
        <v>30</v>
      </c>
      <c r="C38" s="49"/>
      <c r="D38" s="49"/>
      <c r="E38" s="22"/>
      <c r="F38" s="50">
        <f>SUM(F35+F37)</f>
        <v>167934.37999999998</v>
      </c>
      <c r="G38" s="51"/>
    </row>
    <row r="39" spans="2:7" x14ac:dyDescent="0.2">
      <c r="B39" s="52" t="s">
        <v>31</v>
      </c>
      <c r="C39" s="52"/>
      <c r="D39" s="52"/>
      <c r="E39" s="53"/>
      <c r="F39" s="52"/>
      <c r="G39" s="52"/>
    </row>
    <row r="40" spans="2:7" x14ac:dyDescent="0.2">
      <c r="B40" s="53" t="s">
        <v>32</v>
      </c>
      <c r="C40" s="53"/>
      <c r="D40" s="53"/>
      <c r="E40" s="53"/>
      <c r="F40" s="53"/>
      <c r="G40" s="53"/>
    </row>
    <row r="41" spans="2:7" x14ac:dyDescent="0.2">
      <c r="B41" s="53" t="s">
        <v>33</v>
      </c>
      <c r="C41" s="53"/>
      <c r="D41" s="53"/>
      <c r="E41" s="53"/>
      <c r="F41" s="53"/>
      <c r="G41" s="53"/>
    </row>
    <row r="42" spans="2:7" ht="18" customHeight="1" x14ac:dyDescent="0.2">
      <c r="B42" s="54" t="s">
        <v>34</v>
      </c>
      <c r="C42" s="54"/>
      <c r="D42" s="54"/>
      <c r="E42" s="54"/>
      <c r="F42" s="54"/>
      <c r="G42" s="54"/>
    </row>
    <row r="43" spans="2:7" ht="12" customHeight="1" x14ac:dyDescent="0.2">
      <c r="B43" s="54"/>
      <c r="C43" s="54"/>
      <c r="D43" s="54"/>
      <c r="E43" s="54"/>
      <c r="F43" s="54"/>
      <c r="G43" s="54"/>
    </row>
    <row r="44" spans="2:7" ht="18" customHeight="1" x14ac:dyDescent="0.2">
      <c r="B44" s="55"/>
      <c r="C44" s="55"/>
      <c r="D44" s="55"/>
      <c r="E44" s="55"/>
      <c r="F44" s="55"/>
      <c r="G44" s="55"/>
    </row>
    <row r="45" spans="2:7" x14ac:dyDescent="0.2">
      <c r="B45" s="56"/>
      <c r="C45" s="56"/>
      <c r="D45" s="56"/>
      <c r="E45" s="57"/>
      <c r="F45" s="56"/>
      <c r="G45" s="56"/>
    </row>
    <row r="46" spans="2:7" x14ac:dyDescent="0.2">
      <c r="B46" s="58" t="s">
        <v>35</v>
      </c>
      <c r="C46" s="59"/>
      <c r="D46" s="59"/>
      <c r="E46" s="59"/>
      <c r="F46" s="59"/>
      <c r="G46" s="60"/>
    </row>
    <row r="47" spans="2:7" x14ac:dyDescent="0.2">
      <c r="B47" s="58" t="s">
        <v>36</v>
      </c>
      <c r="C47" s="59"/>
      <c r="D47" s="59"/>
      <c r="E47" s="59"/>
      <c r="F47" s="61"/>
      <c r="G47" s="62"/>
    </row>
    <row r="48" spans="2:7" ht="96" x14ac:dyDescent="0.2">
      <c r="B48" s="63" t="s">
        <v>37</v>
      </c>
      <c r="C48" s="63" t="s">
        <v>38</v>
      </c>
      <c r="D48" s="63" t="s">
        <v>39</v>
      </c>
      <c r="E48" s="64" t="s">
        <v>40</v>
      </c>
      <c r="F48" s="65" t="s">
        <v>41</v>
      </c>
      <c r="G48" s="66" t="s">
        <v>42</v>
      </c>
    </row>
    <row r="49" spans="2:7" x14ac:dyDescent="0.2">
      <c r="B49" s="67" t="s">
        <v>43</v>
      </c>
      <c r="C49" s="68">
        <f>E49</f>
        <v>16167.740000000002</v>
      </c>
      <c r="D49" s="69"/>
      <c r="E49" s="70">
        <f xml:space="preserve"> SUMIF([1]Novembro!F13:F63,"Folha de Pagamento",[1]Novembro!G13:G63)</f>
        <v>16167.740000000002</v>
      </c>
      <c r="F49" s="71">
        <f>E49</f>
        <v>16167.740000000002</v>
      </c>
      <c r="G49" s="68"/>
    </row>
    <row r="50" spans="2:7" x14ac:dyDescent="0.2">
      <c r="B50" s="67" t="s">
        <v>44</v>
      </c>
      <c r="C50" s="68">
        <f t="shared" ref="C50:C64" si="0">E50</f>
        <v>5396.75</v>
      </c>
      <c r="D50" s="69"/>
      <c r="E50" s="70">
        <f xml:space="preserve"> SUMIF([1]Novembro!F13:F64,"Serviços Prestados",[1]Novembro!G13:G64)</f>
        <v>5396.75</v>
      </c>
      <c r="F50" s="71">
        <f t="shared" ref="F50:F64" si="1">E50</f>
        <v>5396.75</v>
      </c>
      <c r="G50" s="68"/>
    </row>
    <row r="51" spans="2:7" x14ac:dyDescent="0.2">
      <c r="B51" s="67" t="s">
        <v>45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46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47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48</v>
      </c>
      <c r="C54" s="68">
        <f t="shared" si="0"/>
        <v>6462.55</v>
      </c>
      <c r="D54" s="69"/>
      <c r="E54" s="70">
        <f xml:space="preserve"> SUMIF([1]Novembro!F13:F68,"Material de Consumo",[1]Novembro!G13:G68)</f>
        <v>6462.55</v>
      </c>
      <c r="F54" s="71">
        <f t="shared" si="1"/>
        <v>6462.55</v>
      </c>
      <c r="G54" s="68"/>
    </row>
    <row r="55" spans="2:7" s="74" customFormat="1" x14ac:dyDescent="0.2">
      <c r="B55" s="67" t="s">
        <v>49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50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51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52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53</v>
      </c>
      <c r="C59" s="68">
        <f t="shared" si="0"/>
        <v>256.40999999999997</v>
      </c>
      <c r="D59" s="69"/>
      <c r="E59" s="70">
        <f xml:space="preserve"> SUMIF([1]Novembro!F13:F73,"Utilidade Pública",[1]Novembro!G13:G73)</f>
        <v>256.40999999999997</v>
      </c>
      <c r="F59" s="71">
        <f t="shared" si="1"/>
        <v>256.40999999999997</v>
      </c>
      <c r="G59" s="68"/>
    </row>
    <row r="60" spans="2:7" s="74" customFormat="1" x14ac:dyDescent="0.2">
      <c r="B60" s="67" t="s">
        <v>54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55</v>
      </c>
      <c r="C61" s="68">
        <f t="shared" si="0"/>
        <v>14852.710000000001</v>
      </c>
      <c r="D61" s="69"/>
      <c r="E61" s="70">
        <f xml:space="preserve"> SUMIF([1]Novembro!F13:F75,"Bens Materiais Permanentes",[1]Novembro!G13:G75)</f>
        <v>14852.710000000001</v>
      </c>
      <c r="F61" s="71">
        <f t="shared" si="1"/>
        <v>14852.710000000001</v>
      </c>
      <c r="G61" s="68"/>
    </row>
    <row r="62" spans="2:7" s="74" customFormat="1" x14ac:dyDescent="0.2">
      <c r="B62" s="67" t="s">
        <v>56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57</v>
      </c>
      <c r="C63" s="68">
        <f>E63</f>
        <v>0</v>
      </c>
      <c r="D63" s="69"/>
      <c r="E63" s="70">
        <f xml:space="preserve"> SUMIF([1]Novembro!F13:F77,"Despesas Bancárias",[1]Novembro!G13:G77)</f>
        <v>0</v>
      </c>
      <c r="F63" s="71">
        <f>E63</f>
        <v>0</v>
      </c>
      <c r="G63" s="68"/>
    </row>
    <row r="64" spans="2:7" s="74" customFormat="1" x14ac:dyDescent="0.2">
      <c r="B64" s="67" t="s">
        <v>58</v>
      </c>
      <c r="C64" s="68">
        <f t="shared" si="0"/>
        <v>0</v>
      </c>
      <c r="D64" s="69"/>
      <c r="E64" s="70"/>
      <c r="F64" s="71">
        <f t="shared" si="1"/>
        <v>0</v>
      </c>
      <c r="G64" s="68"/>
    </row>
    <row r="65" spans="2:7" s="74" customFormat="1" x14ac:dyDescent="0.2">
      <c r="B65" s="75" t="s">
        <v>59</v>
      </c>
      <c r="C65" s="76">
        <f>SUM(C49:C64)</f>
        <v>43136.160000000003</v>
      </c>
      <c r="D65" s="77">
        <f>SUM(D49:D64)</f>
        <v>0</v>
      </c>
      <c r="E65" s="76">
        <f>SUM(E49:E64)</f>
        <v>43136.160000000003</v>
      </c>
      <c r="F65" s="78">
        <f>SUM(F49:F64)</f>
        <v>43136.160000000003</v>
      </c>
      <c r="G65" s="76">
        <f>SUM(G49:G64)</f>
        <v>0</v>
      </c>
    </row>
    <row r="66" spans="2:7" s="74" customFormat="1" x14ac:dyDescent="0.2">
      <c r="B66" s="58" t="s">
        <v>35</v>
      </c>
      <c r="C66" s="59"/>
      <c r="D66" s="59"/>
      <c r="E66" s="59"/>
      <c r="F66" s="59"/>
      <c r="G66" s="60"/>
    </row>
    <row r="67" spans="2:7" s="74" customFormat="1" x14ac:dyDescent="0.2">
      <c r="B67" s="58" t="s">
        <v>60</v>
      </c>
      <c r="C67" s="59"/>
      <c r="D67" s="59"/>
      <c r="E67" s="59"/>
      <c r="F67" s="61"/>
      <c r="G67" s="62"/>
    </row>
    <row r="68" spans="2:7" s="74" customFormat="1" ht="96" x14ac:dyDescent="0.2">
      <c r="B68" s="63" t="s">
        <v>37</v>
      </c>
      <c r="C68" s="63" t="s">
        <v>38</v>
      </c>
      <c r="D68" s="63" t="s">
        <v>39</v>
      </c>
      <c r="E68" s="64" t="s">
        <v>40</v>
      </c>
      <c r="F68" s="65" t="s">
        <v>41</v>
      </c>
      <c r="G68" s="66" t="s">
        <v>42</v>
      </c>
    </row>
    <row r="69" spans="2:7" s="74" customFormat="1" x14ac:dyDescent="0.2">
      <c r="B69" s="67" t="s">
        <v>43</v>
      </c>
      <c r="C69" s="68"/>
      <c r="D69" s="69"/>
      <c r="E69" s="79"/>
      <c r="F69" s="80"/>
      <c r="G69" s="68"/>
    </row>
    <row r="70" spans="2:7" x14ac:dyDescent="0.2">
      <c r="B70" s="67" t="s">
        <v>44</v>
      </c>
      <c r="C70" s="68"/>
      <c r="D70" s="69"/>
      <c r="E70" s="79"/>
      <c r="F70" s="80"/>
      <c r="G70" s="68"/>
    </row>
    <row r="71" spans="2:7" x14ac:dyDescent="0.2">
      <c r="B71" s="67" t="s">
        <v>45</v>
      </c>
      <c r="C71" s="68"/>
      <c r="D71" s="69"/>
      <c r="E71" s="79"/>
      <c r="F71" s="80"/>
      <c r="G71" s="68"/>
    </row>
    <row r="72" spans="2:7" x14ac:dyDescent="0.2">
      <c r="B72" s="72" t="s">
        <v>46</v>
      </c>
      <c r="C72" s="68"/>
      <c r="D72" s="69"/>
      <c r="E72" s="79"/>
      <c r="F72" s="80"/>
      <c r="G72" s="68"/>
    </row>
    <row r="73" spans="2:7" x14ac:dyDescent="0.2">
      <c r="B73" s="67" t="s">
        <v>47</v>
      </c>
      <c r="C73" s="68"/>
      <c r="D73" s="69"/>
      <c r="E73" s="79"/>
      <c r="F73" s="80"/>
      <c r="G73" s="68"/>
    </row>
    <row r="74" spans="2:7" x14ac:dyDescent="0.2">
      <c r="B74" s="72" t="s">
        <v>48</v>
      </c>
      <c r="C74" s="68"/>
      <c r="D74" s="69"/>
      <c r="E74" s="79"/>
      <c r="F74" s="80"/>
      <c r="G74" s="68"/>
    </row>
    <row r="75" spans="2:7" x14ac:dyDescent="0.2">
      <c r="B75" s="67" t="s">
        <v>49</v>
      </c>
      <c r="C75" s="68"/>
      <c r="D75" s="69"/>
      <c r="E75" s="79"/>
      <c r="F75" s="80"/>
      <c r="G75" s="68"/>
    </row>
    <row r="76" spans="2:7" x14ac:dyDescent="0.2">
      <c r="B76" s="72" t="s">
        <v>50</v>
      </c>
      <c r="C76" s="68"/>
      <c r="D76" s="69"/>
      <c r="E76" s="79"/>
      <c r="F76" s="80"/>
      <c r="G76" s="68"/>
    </row>
    <row r="77" spans="2:7" x14ac:dyDescent="0.2">
      <c r="B77" s="67" t="s">
        <v>51</v>
      </c>
      <c r="C77" s="68"/>
      <c r="D77" s="69"/>
      <c r="E77" s="79"/>
      <c r="F77" s="80"/>
      <c r="G77" s="68"/>
    </row>
    <row r="78" spans="2:7" x14ac:dyDescent="0.2">
      <c r="B78" s="67" t="s">
        <v>52</v>
      </c>
      <c r="C78" s="68"/>
      <c r="D78" s="69"/>
      <c r="E78" s="79"/>
      <c r="F78" s="80"/>
      <c r="G78" s="68"/>
    </row>
    <row r="79" spans="2:7" x14ac:dyDescent="0.2">
      <c r="B79" s="67" t="s">
        <v>53</v>
      </c>
      <c r="C79" s="68"/>
      <c r="D79" s="69"/>
      <c r="E79" s="79"/>
      <c r="F79" s="80"/>
      <c r="G79" s="68"/>
    </row>
    <row r="80" spans="2:7" ht="15" customHeight="1" x14ac:dyDescent="0.2">
      <c r="B80" s="67" t="s">
        <v>54</v>
      </c>
      <c r="C80" s="68"/>
      <c r="D80" s="69"/>
      <c r="E80" s="79"/>
      <c r="F80" s="80"/>
      <c r="G80" s="68"/>
    </row>
    <row r="81" spans="2:7" ht="15" customHeight="1" x14ac:dyDescent="0.2">
      <c r="B81" s="72" t="s">
        <v>55</v>
      </c>
      <c r="C81" s="68"/>
      <c r="D81" s="69"/>
      <c r="E81" s="79"/>
      <c r="F81" s="80"/>
      <c r="G81" s="68"/>
    </row>
    <row r="82" spans="2:7" ht="15" customHeight="1" x14ac:dyDescent="0.2">
      <c r="B82" s="67" t="s">
        <v>56</v>
      </c>
      <c r="C82" s="68"/>
      <c r="D82" s="69"/>
      <c r="E82" s="79"/>
      <c r="F82" s="80"/>
      <c r="G82" s="68"/>
    </row>
    <row r="83" spans="2:7" ht="24" x14ac:dyDescent="0.2">
      <c r="B83" s="72" t="s">
        <v>57</v>
      </c>
      <c r="C83" s="68">
        <f>E83</f>
        <v>0</v>
      </c>
      <c r="D83" s="69"/>
      <c r="E83" s="70"/>
      <c r="F83" s="80">
        <f>E83</f>
        <v>0</v>
      </c>
      <c r="G83" s="68"/>
    </row>
    <row r="84" spans="2:7" x14ac:dyDescent="0.2">
      <c r="B84" s="67" t="s">
        <v>58</v>
      </c>
      <c r="C84" s="68">
        <f>SUM(E84+G84)</f>
        <v>0</v>
      </c>
      <c r="D84" s="69"/>
      <c r="E84" s="81"/>
      <c r="F84" s="80">
        <f>SUM(D84:E84)</f>
        <v>0</v>
      </c>
      <c r="G84" s="68"/>
    </row>
    <row r="85" spans="2:7" x14ac:dyDescent="0.2">
      <c r="B85" s="75" t="s">
        <v>59</v>
      </c>
      <c r="C85" s="76">
        <f>SUM(C69:C84)</f>
        <v>0</v>
      </c>
      <c r="D85" s="77">
        <f>SUM(D69:D84)</f>
        <v>0</v>
      </c>
      <c r="E85" s="76">
        <f>SUM(E69:E84)</f>
        <v>0</v>
      </c>
      <c r="F85" s="78">
        <f>SUM(F69:F84)</f>
        <v>0</v>
      </c>
      <c r="G85" s="76"/>
    </row>
    <row r="86" spans="2:7" ht="15" x14ac:dyDescent="0.25">
      <c r="B86" s="82"/>
      <c r="C86" s="83"/>
      <c r="D86" s="84"/>
      <c r="E86" s="84"/>
      <c r="F86" s="85"/>
      <c r="G86" s="85"/>
    </row>
    <row r="87" spans="2:7" x14ac:dyDescent="0.2">
      <c r="B87" s="86" t="s">
        <v>61</v>
      </c>
      <c r="C87" s="86"/>
      <c r="D87" s="86"/>
      <c r="E87" s="86"/>
      <c r="F87" s="87"/>
      <c r="G87" s="87"/>
    </row>
    <row r="88" spans="2:7" x14ac:dyDescent="0.2">
      <c r="B88" s="88" t="s">
        <v>62</v>
      </c>
      <c r="C88" s="56"/>
      <c r="D88" s="56"/>
      <c r="E88" s="57"/>
      <c r="F88" s="56"/>
      <c r="G88" s="56"/>
    </row>
    <row r="89" spans="2:7" x14ac:dyDescent="0.2">
      <c r="B89" s="88" t="s">
        <v>63</v>
      </c>
      <c r="C89" s="56"/>
      <c r="D89" s="56"/>
      <c r="E89" s="57"/>
      <c r="F89" s="56"/>
      <c r="G89" s="56"/>
    </row>
    <row r="90" spans="2:7" x14ac:dyDescent="0.2">
      <c r="B90" s="88" t="s">
        <v>64</v>
      </c>
      <c r="C90" s="56"/>
      <c r="D90" s="56"/>
      <c r="E90" s="57"/>
      <c r="F90" s="56"/>
      <c r="G90" s="56"/>
    </row>
    <row r="91" spans="2:7" x14ac:dyDescent="0.2">
      <c r="B91" s="88" t="s">
        <v>65</v>
      </c>
      <c r="C91" s="89"/>
      <c r="D91" s="89"/>
      <c r="E91" s="90"/>
      <c r="F91" s="89"/>
      <c r="G91" s="89"/>
    </row>
    <row r="92" spans="2:7" x14ac:dyDescent="0.2">
      <c r="B92" s="88" t="s">
        <v>66</v>
      </c>
      <c r="C92" s="89"/>
      <c r="D92" s="89"/>
      <c r="E92" s="90"/>
      <c r="F92" s="89"/>
      <c r="G92" s="89"/>
    </row>
    <row r="93" spans="2:7" x14ac:dyDescent="0.2">
      <c r="B93" s="91" t="s">
        <v>67</v>
      </c>
      <c r="C93" s="91"/>
      <c r="D93" s="91"/>
      <c r="E93" s="91"/>
      <c r="F93" s="91"/>
      <c r="G93" s="91"/>
    </row>
    <row r="94" spans="2:7" x14ac:dyDescent="0.2">
      <c r="B94" s="91"/>
      <c r="C94" s="91"/>
      <c r="D94" s="91"/>
      <c r="E94" s="91"/>
      <c r="F94" s="91"/>
      <c r="G94" s="91"/>
    </row>
    <row r="95" spans="2:7" x14ac:dyDescent="0.2">
      <c r="B95" s="92" t="s">
        <v>68</v>
      </c>
      <c r="C95" s="92"/>
      <c r="D95" s="92"/>
      <c r="E95" s="92"/>
      <c r="F95" s="92"/>
      <c r="G95" s="92"/>
    </row>
    <row r="96" spans="2:7" x14ac:dyDescent="0.2">
      <c r="B96" s="56"/>
      <c r="C96" s="56"/>
      <c r="D96" s="56"/>
      <c r="E96" s="57"/>
      <c r="F96" s="56"/>
      <c r="G96" s="56"/>
    </row>
    <row r="97" spans="2:7" x14ac:dyDescent="0.2">
      <c r="B97" s="93"/>
      <c r="C97" s="94"/>
      <c r="D97" s="94" t="s">
        <v>69</v>
      </c>
      <c r="E97" s="95"/>
      <c r="F97" s="94"/>
      <c r="G97" s="96"/>
    </row>
    <row r="98" spans="2:7" x14ac:dyDescent="0.2">
      <c r="B98" s="97" t="s">
        <v>70</v>
      </c>
      <c r="C98" s="97"/>
      <c r="D98" s="98"/>
      <c r="E98" s="97"/>
      <c r="F98" s="99"/>
      <c r="G98" s="100">
        <f>SUM(F38)</f>
        <v>167934.37999999998</v>
      </c>
    </row>
    <row r="99" spans="2:7" x14ac:dyDescent="0.2">
      <c r="B99" s="101" t="s">
        <v>71</v>
      </c>
      <c r="C99" s="102"/>
      <c r="D99" s="103"/>
      <c r="E99" s="104"/>
      <c r="F99" s="105"/>
      <c r="G99" s="106">
        <f>SUM(E85,F65)</f>
        <v>43136.160000000003</v>
      </c>
    </row>
    <row r="100" spans="2:7" x14ac:dyDescent="0.2">
      <c r="B100" s="97" t="s">
        <v>72</v>
      </c>
      <c r="C100" s="104"/>
      <c r="D100" s="103"/>
      <c r="E100" s="104"/>
      <c r="F100" s="107"/>
      <c r="G100" s="108">
        <f>SUM(G98-G99)</f>
        <v>124798.21999999997</v>
      </c>
    </row>
    <row r="101" spans="2:7" x14ac:dyDescent="0.2">
      <c r="B101" s="101" t="s">
        <v>73</v>
      </c>
      <c r="C101" s="102"/>
      <c r="D101" s="103"/>
      <c r="E101" s="104"/>
      <c r="F101" s="107"/>
      <c r="G101" s="108">
        <v>0</v>
      </c>
    </row>
    <row r="102" spans="2:7" x14ac:dyDescent="0.2">
      <c r="B102" s="109" t="s">
        <v>74</v>
      </c>
      <c r="C102" s="110"/>
      <c r="D102" s="111"/>
      <c r="E102" s="110"/>
      <c r="F102" s="112"/>
      <c r="G102" s="113">
        <f>G100-G101</f>
        <v>124798.21999999997</v>
      </c>
    </row>
    <row r="103" spans="2:7" x14ac:dyDescent="0.2">
      <c r="B103" s="114"/>
      <c r="C103" s="115"/>
      <c r="D103" s="115"/>
      <c r="E103" s="115"/>
      <c r="F103" s="116"/>
      <c r="G103" s="117"/>
    </row>
    <row r="104" spans="2:7" x14ac:dyDescent="0.2">
      <c r="B104" s="114"/>
      <c r="C104" s="115"/>
      <c r="D104" s="115"/>
      <c r="E104" s="115"/>
      <c r="F104" s="116"/>
      <c r="G104" s="117"/>
    </row>
    <row r="105" spans="2:7" x14ac:dyDescent="0.2">
      <c r="B105" s="114"/>
      <c r="C105" s="115"/>
      <c r="D105" s="115"/>
      <c r="E105" s="115"/>
      <c r="F105" s="116"/>
      <c r="G105" s="117"/>
    </row>
    <row r="106" spans="2:7" x14ac:dyDescent="0.2">
      <c r="B106" s="114"/>
      <c r="C106" s="115"/>
      <c r="D106" s="115"/>
      <c r="E106" s="115"/>
      <c r="F106" s="116"/>
      <c r="G106" s="117"/>
    </row>
    <row r="107" spans="2:7" x14ac:dyDescent="0.2">
      <c r="B107" s="114"/>
      <c r="C107" s="115"/>
      <c r="D107" s="115"/>
      <c r="E107" s="115"/>
      <c r="F107" s="116"/>
      <c r="G107" s="117"/>
    </row>
    <row r="108" spans="2:7" x14ac:dyDescent="0.2">
      <c r="B108" s="114" t="s">
        <v>75</v>
      </c>
      <c r="C108" s="115"/>
      <c r="D108" s="115"/>
      <c r="E108" s="115"/>
      <c r="F108" s="116"/>
      <c r="G108" s="117"/>
    </row>
    <row r="109" spans="2:7" x14ac:dyDescent="0.2">
      <c r="B109" s="114"/>
      <c r="C109" s="115"/>
      <c r="D109" s="115"/>
      <c r="E109" s="115"/>
      <c r="F109" s="116"/>
      <c r="G109" s="117"/>
    </row>
    <row r="110" spans="2:7" x14ac:dyDescent="0.2">
      <c r="B110" s="114"/>
      <c r="C110" s="115"/>
      <c r="D110" s="115"/>
      <c r="E110" s="115"/>
      <c r="F110" s="116"/>
      <c r="G110" s="117"/>
    </row>
    <row r="111" spans="2:7" x14ac:dyDescent="0.2">
      <c r="B111" s="114"/>
      <c r="C111" s="115"/>
      <c r="D111" s="115"/>
      <c r="E111" s="115"/>
      <c r="F111" s="116"/>
      <c r="G111" s="117"/>
    </row>
    <row r="112" spans="2:7" x14ac:dyDescent="0.2">
      <c r="B112" s="114"/>
      <c r="C112" s="115"/>
      <c r="D112" s="115"/>
      <c r="E112" s="115"/>
      <c r="F112" s="116"/>
      <c r="G112" s="117"/>
    </row>
    <row r="113" spans="2:7" x14ac:dyDescent="0.2">
      <c r="B113" s="114"/>
      <c r="C113" s="115"/>
      <c r="D113" s="115"/>
      <c r="E113" s="115"/>
      <c r="F113" s="116"/>
      <c r="G113" s="117"/>
    </row>
    <row r="114" spans="2:7" x14ac:dyDescent="0.2">
      <c r="B114" s="114"/>
      <c r="C114" s="115"/>
      <c r="D114" s="115"/>
      <c r="E114" s="115"/>
      <c r="F114" s="116"/>
      <c r="G114" s="117"/>
    </row>
    <row r="115" spans="2:7" x14ac:dyDescent="0.2">
      <c r="B115" s="114"/>
      <c r="C115" s="115"/>
      <c r="D115" s="115"/>
      <c r="E115" s="115"/>
      <c r="F115" s="116"/>
      <c r="G115" s="117"/>
    </row>
    <row r="116" spans="2:7" x14ac:dyDescent="0.2">
      <c r="B116" s="114"/>
      <c r="C116" s="115"/>
      <c r="D116" s="115"/>
      <c r="E116" s="115"/>
      <c r="F116" s="116"/>
      <c r="G116" s="117"/>
    </row>
    <row r="117" spans="2:7" x14ac:dyDescent="0.2">
      <c r="B117" s="114"/>
      <c r="C117" s="115"/>
      <c r="D117" s="115"/>
      <c r="E117" s="115"/>
      <c r="F117" s="116"/>
      <c r="G117" s="117"/>
    </row>
    <row r="118" spans="2:7" x14ac:dyDescent="0.2">
      <c r="B118" s="118"/>
      <c r="C118" s="119"/>
      <c r="D118" s="119"/>
      <c r="E118" s="119"/>
      <c r="F118" s="120"/>
      <c r="G118" s="121"/>
    </row>
    <row r="119" spans="2:7" x14ac:dyDescent="0.2">
      <c r="B119" s="118"/>
      <c r="C119" s="119"/>
      <c r="D119" s="119"/>
      <c r="E119" s="119"/>
      <c r="F119" s="120"/>
      <c r="G119" s="121"/>
    </row>
    <row r="120" spans="2:7" x14ac:dyDescent="0.2">
      <c r="B120" s="118"/>
      <c r="C120" s="119"/>
      <c r="D120" s="119"/>
      <c r="E120" s="119"/>
      <c r="F120" s="120"/>
      <c r="G120" s="121"/>
    </row>
    <row r="121" spans="2:7" x14ac:dyDescent="0.2">
      <c r="B121" s="118"/>
      <c r="C121" s="119"/>
      <c r="D121" s="119"/>
      <c r="E121" s="119"/>
      <c r="F121" s="120"/>
      <c r="G121" s="121"/>
    </row>
    <row r="122" spans="2:7" x14ac:dyDescent="0.2">
      <c r="B122" s="118"/>
      <c r="C122" s="119"/>
      <c r="D122" s="119"/>
      <c r="E122" s="119"/>
      <c r="F122" s="120"/>
      <c r="G122" s="121"/>
    </row>
    <row r="123" spans="2:7" x14ac:dyDescent="0.2">
      <c r="B123" s="118"/>
      <c r="C123" s="119"/>
      <c r="D123" s="119"/>
      <c r="E123" s="119"/>
      <c r="F123" s="120"/>
      <c r="G123" s="121"/>
    </row>
    <row r="124" spans="2:7" x14ac:dyDescent="0.2">
      <c r="B124" s="118"/>
      <c r="C124" s="119"/>
      <c r="D124" s="119"/>
      <c r="E124" s="119"/>
      <c r="F124" s="120"/>
      <c r="G124" s="121"/>
    </row>
    <row r="125" spans="2:7" x14ac:dyDescent="0.2">
      <c r="B125" s="118"/>
      <c r="C125" s="119"/>
      <c r="D125" s="119"/>
      <c r="E125" s="119"/>
      <c r="F125" s="120"/>
      <c r="G125" s="121"/>
    </row>
    <row r="126" spans="2:7" x14ac:dyDescent="0.2">
      <c r="B126" s="118"/>
      <c r="C126" s="119"/>
      <c r="D126" s="119"/>
      <c r="E126" s="119"/>
      <c r="F126" s="120"/>
      <c r="G126" s="121"/>
    </row>
    <row r="127" spans="2:7" x14ac:dyDescent="0.2">
      <c r="B127" s="122" t="s">
        <v>76</v>
      </c>
      <c r="C127" s="122"/>
      <c r="D127" s="122"/>
      <c r="E127" s="122"/>
      <c r="F127" s="122"/>
      <c r="G127" s="122"/>
    </row>
    <row r="128" spans="2:7" x14ac:dyDescent="0.2">
      <c r="B128" s="122" t="s">
        <v>77</v>
      </c>
      <c r="C128" s="122"/>
      <c r="D128" s="122"/>
      <c r="E128" s="122"/>
      <c r="F128" s="122"/>
      <c r="G128" s="122"/>
    </row>
    <row r="129" spans="2:7" x14ac:dyDescent="0.2">
      <c r="B129" s="123"/>
      <c r="C129" s="124"/>
      <c r="D129" s="124"/>
      <c r="E129" s="125"/>
      <c r="F129" s="126"/>
      <c r="G129" s="126"/>
    </row>
    <row r="130" spans="2:7" ht="15" x14ac:dyDescent="0.25">
      <c r="B130" s="127"/>
      <c r="C130" s="128"/>
      <c r="D130" s="129"/>
      <c r="E130" s="130"/>
      <c r="F130" s="131"/>
      <c r="G130" s="132"/>
    </row>
    <row r="131" spans="2:7" ht="14.25" x14ac:dyDescent="0.2">
      <c r="B131" s="133"/>
      <c r="C131" s="133"/>
      <c r="D131" s="133"/>
      <c r="E131" s="134"/>
      <c r="F131" s="133"/>
      <c r="G131" s="133"/>
    </row>
    <row r="132" spans="2:7" x14ac:dyDescent="0.2">
      <c r="B132" s="135" t="s">
        <v>78</v>
      </c>
      <c r="C132" s="135"/>
      <c r="D132" s="135"/>
      <c r="E132" s="135"/>
      <c r="F132" s="135"/>
      <c r="G132" s="135"/>
    </row>
    <row r="133" spans="2:7" ht="14.25" x14ac:dyDescent="0.2">
      <c r="B133" s="136"/>
      <c r="C133" s="136"/>
      <c r="D133" s="136"/>
      <c r="E133" s="136"/>
      <c r="F133" s="137"/>
      <c r="G133" s="138"/>
    </row>
    <row r="134" spans="2:7" ht="14.25" x14ac:dyDescent="0.2">
      <c r="B134" s="139"/>
      <c r="C134" s="139"/>
      <c r="D134" s="139"/>
      <c r="E134" s="140"/>
      <c r="F134" s="137"/>
      <c r="G134" s="139"/>
    </row>
    <row r="135" spans="2:7" ht="15" x14ac:dyDescent="0.25">
      <c r="B135" s="141" t="s">
        <v>79</v>
      </c>
      <c r="C135" s="141"/>
      <c r="D135" s="142" t="s">
        <v>80</v>
      </c>
      <c r="E135" s="140"/>
      <c r="F135" s="137"/>
      <c r="G135" s="139"/>
    </row>
    <row r="136" spans="2:7" ht="15" x14ac:dyDescent="0.25">
      <c r="B136" s="141"/>
      <c r="C136" s="141"/>
      <c r="D136" s="143" t="s">
        <v>81</v>
      </c>
      <c r="E136" s="140"/>
      <c r="F136" s="137"/>
      <c r="G136" s="139"/>
    </row>
    <row r="137" spans="2:7" ht="15" x14ac:dyDescent="0.25">
      <c r="B137" s="141"/>
      <c r="C137" s="141"/>
      <c r="D137" s="144" t="s">
        <v>82</v>
      </c>
      <c r="E137" s="140"/>
      <c r="F137" s="137"/>
      <c r="G137" s="139"/>
    </row>
    <row r="138" spans="2:7" ht="15" x14ac:dyDescent="0.25">
      <c r="B138" s="141"/>
      <c r="C138" s="141"/>
      <c r="D138" s="144"/>
      <c r="E138" s="140"/>
      <c r="F138" s="137"/>
      <c r="G138" s="139"/>
    </row>
    <row r="139" spans="2:7" ht="15" x14ac:dyDescent="0.25">
      <c r="B139" s="141"/>
      <c r="C139" s="141"/>
      <c r="D139" s="144"/>
      <c r="E139" s="140"/>
      <c r="F139" s="137"/>
      <c r="G139" s="139"/>
    </row>
    <row r="140" spans="2:7" ht="15" x14ac:dyDescent="0.25">
      <c r="B140" s="141"/>
      <c r="C140" s="141"/>
      <c r="D140" s="144"/>
      <c r="E140" s="140"/>
      <c r="F140" s="137"/>
      <c r="G140" s="139"/>
    </row>
    <row r="141" spans="2:7" ht="15" x14ac:dyDescent="0.25">
      <c r="B141" s="141"/>
      <c r="C141" s="141"/>
      <c r="D141" s="144"/>
      <c r="E141" s="140"/>
      <c r="F141" s="137"/>
      <c r="G141" s="139"/>
    </row>
    <row r="142" spans="2:7" ht="15" x14ac:dyDescent="0.25">
      <c r="B142" s="141"/>
      <c r="C142" s="141"/>
      <c r="D142" s="144"/>
      <c r="E142" s="140"/>
      <c r="F142" s="137"/>
      <c r="G142" s="139"/>
    </row>
    <row r="143" spans="2:7" ht="15" x14ac:dyDescent="0.25">
      <c r="B143" s="141"/>
      <c r="C143" s="141"/>
      <c r="D143" s="144"/>
      <c r="E143" s="140"/>
      <c r="F143" s="137"/>
      <c r="G143" s="139"/>
    </row>
    <row r="144" spans="2:7" ht="15" x14ac:dyDescent="0.25">
      <c r="B144" s="145" t="s">
        <v>83</v>
      </c>
      <c r="C144" s="145"/>
      <c r="D144" s="145"/>
      <c r="E144" s="145"/>
      <c r="F144" s="145"/>
      <c r="G144" s="145"/>
    </row>
    <row r="145" spans="2:7" ht="15" x14ac:dyDescent="0.25">
      <c r="B145" s="141"/>
      <c r="C145" s="141"/>
      <c r="D145" s="142"/>
      <c r="E145" s="140"/>
      <c r="F145" s="137"/>
      <c r="G145" s="139"/>
    </row>
    <row r="146" spans="2:7" ht="15" x14ac:dyDescent="0.25">
      <c r="B146" s="141"/>
      <c r="C146" s="141"/>
      <c r="D146" s="142"/>
      <c r="E146" s="140"/>
      <c r="F146" s="137"/>
      <c r="G146" s="139"/>
    </row>
    <row r="147" spans="2:7" ht="14.25" x14ac:dyDescent="0.2">
      <c r="B147" s="146" t="s">
        <v>84</v>
      </c>
      <c r="C147" s="146"/>
      <c r="D147" s="147" t="s">
        <v>85</v>
      </c>
      <c r="E147" s="147"/>
      <c r="F147" s="148" t="s">
        <v>80</v>
      </c>
      <c r="G147" s="148"/>
    </row>
    <row r="148" spans="2:7" ht="15" x14ac:dyDescent="0.25">
      <c r="B148" s="149" t="s">
        <v>86</v>
      </c>
      <c r="C148" s="149"/>
      <c r="D148" s="150" t="s">
        <v>87</v>
      </c>
      <c r="E148" s="150"/>
      <c r="F148" s="151" t="s">
        <v>88</v>
      </c>
      <c r="G148" s="151"/>
    </row>
    <row r="149" spans="2:7" ht="14.25" x14ac:dyDescent="0.2">
      <c r="B149" s="146"/>
      <c r="C149" s="146"/>
      <c r="D149" s="139"/>
      <c r="E149" s="140"/>
      <c r="F149" s="152"/>
      <c r="G149" s="152"/>
    </row>
  </sheetData>
  <sheetProtection password="CAE0" sheet="1" objects="1" scenarios="1"/>
  <mergeCells count="66">
    <mergeCell ref="D147:E147"/>
    <mergeCell ref="F147:G147"/>
    <mergeCell ref="D148:E148"/>
    <mergeCell ref="F148:G148"/>
    <mergeCell ref="F149:G149"/>
    <mergeCell ref="A10:G10"/>
    <mergeCell ref="B99:C99"/>
    <mergeCell ref="B101:C101"/>
    <mergeCell ref="B127:G127"/>
    <mergeCell ref="B128:G128"/>
    <mergeCell ref="B132:G132"/>
    <mergeCell ref="B144:G144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08"/>
  <sheetViews>
    <sheetView zoomScale="120" zoomScaleNormal="120" workbookViewId="0">
      <selection activeCell="A32" sqref="A32:G33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35" t="s">
        <v>89</v>
      </c>
      <c r="B10" s="236"/>
      <c r="C10" s="236"/>
      <c r="D10" s="236"/>
      <c r="E10" s="236"/>
      <c r="F10" s="236"/>
      <c r="G10" s="237"/>
    </row>
    <row r="11" spans="1:8" s="166" customFormat="1" ht="12.75" hidden="1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hidden="1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hidden="1" x14ac:dyDescent="0.2">
      <c r="A13" s="173">
        <v>45238</v>
      </c>
      <c r="B13" s="174" t="s">
        <v>95</v>
      </c>
      <c r="C13" s="175"/>
      <c r="D13" s="176" t="s">
        <v>96</v>
      </c>
      <c r="E13" s="177"/>
      <c r="F13" s="178" t="s">
        <v>97</v>
      </c>
      <c r="G13" s="179">
        <v>3072.46</v>
      </c>
    </row>
    <row r="14" spans="1:8" s="183" customFormat="1" ht="12.75" hidden="1" customHeight="1" x14ac:dyDescent="0.2">
      <c r="A14" s="173">
        <v>45238</v>
      </c>
      <c r="B14" s="174" t="s">
        <v>95</v>
      </c>
      <c r="C14" s="175"/>
      <c r="D14" s="176" t="s">
        <v>98</v>
      </c>
      <c r="E14" s="177"/>
      <c r="F14" s="181" t="s">
        <v>97</v>
      </c>
      <c r="G14" s="182">
        <v>3444</v>
      </c>
    </row>
    <row r="15" spans="1:8" s="180" customFormat="1" hidden="1" x14ac:dyDescent="0.2">
      <c r="A15" s="184">
        <v>45238</v>
      </c>
      <c r="B15" s="174" t="s">
        <v>99</v>
      </c>
      <c r="C15" s="175"/>
      <c r="D15" s="185" t="s">
        <v>100</v>
      </c>
      <c r="E15" s="186"/>
      <c r="F15" s="187" t="s">
        <v>101</v>
      </c>
      <c r="G15" s="182">
        <v>1219.5</v>
      </c>
    </row>
    <row r="16" spans="1:8" s="183" customFormat="1" ht="12.75" hidden="1" customHeight="1" x14ac:dyDescent="0.2">
      <c r="A16" s="188">
        <v>45238</v>
      </c>
      <c r="B16" s="189" t="s">
        <v>95</v>
      </c>
      <c r="C16" s="190"/>
      <c r="D16" s="191" t="s">
        <v>102</v>
      </c>
      <c r="E16" s="192"/>
      <c r="F16" s="187" t="s">
        <v>97</v>
      </c>
      <c r="G16" s="193">
        <v>1444.62</v>
      </c>
    </row>
    <row r="17" spans="1:7" s="183" customFormat="1" ht="12.75" hidden="1" customHeight="1" x14ac:dyDescent="0.2">
      <c r="A17" s="173">
        <v>45238</v>
      </c>
      <c r="B17" s="174" t="s">
        <v>103</v>
      </c>
      <c r="C17" s="175"/>
      <c r="D17" s="176" t="s">
        <v>104</v>
      </c>
      <c r="E17" s="177"/>
      <c r="F17" s="187" t="s">
        <v>105</v>
      </c>
      <c r="G17" s="179">
        <v>240</v>
      </c>
    </row>
    <row r="18" spans="1:7" s="180" customFormat="1" ht="13.5" hidden="1" customHeight="1" x14ac:dyDescent="0.2">
      <c r="A18" s="173">
        <v>45239</v>
      </c>
      <c r="B18" s="174" t="s">
        <v>106</v>
      </c>
      <c r="C18" s="175"/>
      <c r="D18" s="176" t="s">
        <v>107</v>
      </c>
      <c r="E18" s="177"/>
      <c r="F18" s="181" t="s">
        <v>108</v>
      </c>
      <c r="G18" s="179">
        <v>1214.4000000000001</v>
      </c>
    </row>
    <row r="19" spans="1:7" s="180" customFormat="1" hidden="1" x14ac:dyDescent="0.2">
      <c r="A19" s="184">
        <v>45239</v>
      </c>
      <c r="B19" s="174" t="s">
        <v>109</v>
      </c>
      <c r="C19" s="175"/>
      <c r="D19" s="185" t="s">
        <v>110</v>
      </c>
      <c r="E19" s="186"/>
      <c r="F19" s="187" t="s">
        <v>108</v>
      </c>
      <c r="G19" s="182">
        <v>399.6</v>
      </c>
    </row>
    <row r="20" spans="1:7" s="183" customFormat="1" ht="12.75" hidden="1" customHeight="1" x14ac:dyDescent="0.2">
      <c r="A20" s="188">
        <v>45239</v>
      </c>
      <c r="B20" s="174" t="s">
        <v>111</v>
      </c>
      <c r="C20" s="175"/>
      <c r="D20" s="176" t="s">
        <v>112</v>
      </c>
      <c r="E20" s="177"/>
      <c r="F20" s="178" t="s">
        <v>108</v>
      </c>
      <c r="G20" s="193">
        <v>927</v>
      </c>
    </row>
    <row r="21" spans="1:7" s="183" customFormat="1" ht="12.75" hidden="1" customHeight="1" x14ac:dyDescent="0.2">
      <c r="A21" s="188">
        <v>45240</v>
      </c>
      <c r="B21" s="174" t="s">
        <v>113</v>
      </c>
      <c r="C21" s="175"/>
      <c r="D21" s="176" t="s">
        <v>114</v>
      </c>
      <c r="E21" s="177"/>
      <c r="F21" s="187" t="s">
        <v>105</v>
      </c>
      <c r="G21" s="193">
        <v>1125</v>
      </c>
    </row>
    <row r="22" spans="1:7" s="180" customFormat="1" ht="11.25" hidden="1" customHeight="1" x14ac:dyDescent="0.2">
      <c r="A22" s="173">
        <v>45238</v>
      </c>
      <c r="B22" s="189" t="s">
        <v>115</v>
      </c>
      <c r="C22" s="190"/>
      <c r="D22" s="185" t="s">
        <v>116</v>
      </c>
      <c r="E22" s="186"/>
      <c r="F22" s="181" t="s">
        <v>97</v>
      </c>
      <c r="G22" s="182">
        <v>278.43</v>
      </c>
    </row>
    <row r="23" spans="1:7" s="180" customFormat="1" ht="11.25" hidden="1" customHeight="1" x14ac:dyDescent="0.2">
      <c r="A23" s="173">
        <v>45238</v>
      </c>
      <c r="B23" s="194" t="s">
        <v>115</v>
      </c>
      <c r="C23" s="195"/>
      <c r="D23" s="185" t="s">
        <v>117</v>
      </c>
      <c r="E23" s="186"/>
      <c r="F23" s="181" t="s">
        <v>97</v>
      </c>
      <c r="G23" s="182">
        <v>3178.06</v>
      </c>
    </row>
    <row r="24" spans="1:7" s="180" customFormat="1" hidden="1" x14ac:dyDescent="0.2">
      <c r="A24" s="173">
        <v>45238</v>
      </c>
      <c r="B24" s="174" t="s">
        <v>115</v>
      </c>
      <c r="C24" s="175"/>
      <c r="D24" s="185" t="s">
        <v>118</v>
      </c>
      <c r="E24" s="186"/>
      <c r="F24" s="187" t="s">
        <v>97</v>
      </c>
      <c r="G24" s="182">
        <v>90.04</v>
      </c>
    </row>
    <row r="25" spans="1:7" s="180" customFormat="1" hidden="1" x14ac:dyDescent="0.2">
      <c r="A25" s="173">
        <v>45243</v>
      </c>
      <c r="B25" s="189" t="s">
        <v>119</v>
      </c>
      <c r="C25" s="190"/>
      <c r="D25" s="176" t="s">
        <v>120</v>
      </c>
      <c r="E25" s="177"/>
      <c r="F25" s="181" t="s">
        <v>108</v>
      </c>
      <c r="G25" s="182">
        <v>822.65</v>
      </c>
    </row>
    <row r="26" spans="1:7" s="180" customFormat="1" hidden="1" x14ac:dyDescent="0.2">
      <c r="A26" s="173">
        <v>45239</v>
      </c>
      <c r="B26" s="189" t="s">
        <v>115</v>
      </c>
      <c r="C26" s="190"/>
      <c r="D26" s="176" t="s">
        <v>121</v>
      </c>
      <c r="E26" s="177"/>
      <c r="F26" s="181" t="s">
        <v>97</v>
      </c>
      <c r="G26" s="182">
        <v>760.08</v>
      </c>
    </row>
    <row r="27" spans="1:7" s="180" customFormat="1" hidden="1" x14ac:dyDescent="0.2">
      <c r="A27" s="173">
        <v>45230</v>
      </c>
      <c r="B27" s="174" t="s">
        <v>122</v>
      </c>
      <c r="C27" s="175"/>
      <c r="D27" s="176" t="s">
        <v>123</v>
      </c>
      <c r="E27" s="177"/>
      <c r="F27" s="181" t="s">
        <v>108</v>
      </c>
      <c r="G27" s="179">
        <v>649</v>
      </c>
    </row>
    <row r="28" spans="1:7" s="180" customFormat="1" hidden="1" x14ac:dyDescent="0.2">
      <c r="A28" s="173">
        <v>45243</v>
      </c>
      <c r="B28" s="174"/>
      <c r="C28" s="175"/>
      <c r="D28" s="176" t="s">
        <v>124</v>
      </c>
      <c r="E28" s="177"/>
      <c r="F28" s="181" t="s">
        <v>108</v>
      </c>
      <c r="G28" s="179">
        <v>356.36</v>
      </c>
    </row>
    <row r="29" spans="1:7" s="180" customFormat="1" hidden="1" x14ac:dyDescent="0.2">
      <c r="A29" s="173">
        <v>45228</v>
      </c>
      <c r="B29" s="189" t="s">
        <v>125</v>
      </c>
      <c r="C29" s="190"/>
      <c r="D29" s="196" t="s">
        <v>126</v>
      </c>
      <c r="E29" s="196"/>
      <c r="F29" s="187" t="s">
        <v>105</v>
      </c>
      <c r="G29" s="182">
        <v>130</v>
      </c>
    </row>
    <row r="30" spans="1:7" s="180" customFormat="1" hidden="1" x14ac:dyDescent="0.2">
      <c r="A30" s="197">
        <v>45229</v>
      </c>
      <c r="B30" s="198" t="s">
        <v>127</v>
      </c>
      <c r="C30" s="198"/>
      <c r="D30" s="196" t="s">
        <v>128</v>
      </c>
      <c r="E30" s="196"/>
      <c r="F30" s="187" t="s">
        <v>105</v>
      </c>
      <c r="G30" s="182">
        <v>3901.75</v>
      </c>
    </row>
    <row r="31" spans="1:7" s="180" customFormat="1" ht="11.25" hidden="1" customHeight="1" x14ac:dyDescent="0.2">
      <c r="A31" s="199">
        <v>45231</v>
      </c>
      <c r="B31" s="174" t="s">
        <v>129</v>
      </c>
      <c r="C31" s="175"/>
      <c r="D31" s="176" t="s">
        <v>130</v>
      </c>
      <c r="E31" s="177"/>
      <c r="F31" s="181" t="s">
        <v>108</v>
      </c>
      <c r="G31" s="182">
        <v>120</v>
      </c>
    </row>
    <row r="32" spans="1:7" s="180" customFormat="1" ht="11.25" customHeight="1" x14ac:dyDescent="0.2">
      <c r="A32" s="200">
        <v>45220</v>
      </c>
      <c r="B32" s="201" t="s">
        <v>131</v>
      </c>
      <c r="C32" s="202"/>
      <c r="D32" s="203" t="s">
        <v>132</v>
      </c>
      <c r="E32" s="204"/>
      <c r="F32" s="205" t="s">
        <v>133</v>
      </c>
      <c r="G32" s="206">
        <v>49.43</v>
      </c>
    </row>
    <row r="33" spans="1:7" s="180" customFormat="1" ht="11.25" customHeight="1" x14ac:dyDescent="0.2">
      <c r="A33" s="200">
        <v>45241</v>
      </c>
      <c r="B33" s="201" t="s">
        <v>134</v>
      </c>
      <c r="C33" s="202"/>
      <c r="D33" s="203" t="s">
        <v>135</v>
      </c>
      <c r="E33" s="204"/>
      <c r="F33" s="205" t="s">
        <v>133</v>
      </c>
      <c r="G33" s="206">
        <v>206.98</v>
      </c>
    </row>
    <row r="34" spans="1:7" s="180" customFormat="1" ht="11.25" hidden="1" customHeight="1" x14ac:dyDescent="0.2">
      <c r="A34" s="200">
        <v>45253</v>
      </c>
      <c r="B34" s="201" t="s">
        <v>136</v>
      </c>
      <c r="C34" s="202"/>
      <c r="D34" s="203" t="s">
        <v>137</v>
      </c>
      <c r="E34" s="204"/>
      <c r="F34" s="205" t="s">
        <v>101</v>
      </c>
      <c r="G34" s="206">
        <v>6090.3</v>
      </c>
    </row>
    <row r="35" spans="1:7" s="180" customFormat="1" ht="11.25" hidden="1" customHeight="1" x14ac:dyDescent="0.2">
      <c r="A35" s="184">
        <v>45254</v>
      </c>
      <c r="B35" s="207" t="s">
        <v>95</v>
      </c>
      <c r="C35" s="207"/>
      <c r="D35" s="208" t="s">
        <v>96</v>
      </c>
      <c r="E35" s="208"/>
      <c r="F35" s="181" t="s">
        <v>97</v>
      </c>
      <c r="G35" s="209">
        <v>1223.94</v>
      </c>
    </row>
    <row r="36" spans="1:7" s="180" customFormat="1" ht="11.25" hidden="1" customHeight="1" x14ac:dyDescent="0.2">
      <c r="A36" s="184">
        <v>45254</v>
      </c>
      <c r="B36" s="210" t="s">
        <v>95</v>
      </c>
      <c r="C36" s="211"/>
      <c r="D36" s="191" t="s">
        <v>98</v>
      </c>
      <c r="E36" s="192"/>
      <c r="F36" s="212" t="s">
        <v>97</v>
      </c>
      <c r="G36" s="182">
        <v>1926.11</v>
      </c>
    </row>
    <row r="37" spans="1:7" s="180" customFormat="1" ht="11.25" hidden="1" customHeight="1" x14ac:dyDescent="0.2">
      <c r="A37" s="184">
        <v>45273</v>
      </c>
      <c r="B37" s="207" t="s">
        <v>138</v>
      </c>
      <c r="C37" s="207"/>
      <c r="D37" s="207" t="s">
        <v>139</v>
      </c>
      <c r="E37" s="207"/>
      <c r="F37" s="213" t="s">
        <v>101</v>
      </c>
      <c r="G37" s="209">
        <v>1067.04</v>
      </c>
    </row>
    <row r="38" spans="1:7" s="180" customFormat="1" ht="11.25" hidden="1" customHeight="1" x14ac:dyDescent="0.2">
      <c r="A38" s="214">
        <v>45253</v>
      </c>
      <c r="B38" s="198" t="s">
        <v>140</v>
      </c>
      <c r="C38" s="198"/>
      <c r="D38" s="196" t="s">
        <v>141</v>
      </c>
      <c r="E38" s="196"/>
      <c r="F38" s="181" t="s">
        <v>101</v>
      </c>
      <c r="G38" s="182">
        <v>5985</v>
      </c>
    </row>
    <row r="39" spans="1:7" s="180" customFormat="1" ht="11.25" hidden="1" customHeight="1" x14ac:dyDescent="0.2">
      <c r="A39" s="214">
        <v>45254</v>
      </c>
      <c r="B39" s="210" t="s">
        <v>95</v>
      </c>
      <c r="C39" s="211"/>
      <c r="D39" s="191" t="s">
        <v>102</v>
      </c>
      <c r="E39" s="192"/>
      <c r="F39" s="181" t="s">
        <v>97</v>
      </c>
      <c r="G39" s="182">
        <v>750</v>
      </c>
    </row>
    <row r="40" spans="1:7" s="180" customFormat="1" ht="11.25" hidden="1" customHeight="1" x14ac:dyDescent="0.2">
      <c r="A40" s="214">
        <v>45255</v>
      </c>
      <c r="B40" s="210" t="s">
        <v>142</v>
      </c>
      <c r="C40" s="211"/>
      <c r="D40" s="191" t="s">
        <v>143</v>
      </c>
      <c r="E40" s="192"/>
      <c r="F40" s="212" t="s">
        <v>108</v>
      </c>
      <c r="G40" s="182">
        <v>139.9</v>
      </c>
    </row>
    <row r="41" spans="1:7" s="180" customFormat="1" ht="11.25" hidden="1" customHeight="1" x14ac:dyDescent="0.2">
      <c r="A41" s="215">
        <v>45260</v>
      </c>
      <c r="B41" s="210" t="s">
        <v>144</v>
      </c>
      <c r="C41" s="211"/>
      <c r="D41" s="216" t="s">
        <v>145</v>
      </c>
      <c r="E41" s="217"/>
      <c r="F41" s="212" t="s">
        <v>101</v>
      </c>
      <c r="G41" s="182">
        <v>490.87</v>
      </c>
    </row>
    <row r="42" spans="1:7" s="180" customFormat="1" ht="11.25" hidden="1" customHeight="1" x14ac:dyDescent="0.2">
      <c r="A42" s="215">
        <v>45260</v>
      </c>
      <c r="B42" s="210" t="s">
        <v>146</v>
      </c>
      <c r="C42" s="211"/>
      <c r="D42" s="191" t="s">
        <v>147</v>
      </c>
      <c r="E42" s="192"/>
      <c r="F42" s="212" t="s">
        <v>108</v>
      </c>
      <c r="G42" s="182">
        <v>786.3</v>
      </c>
    </row>
    <row r="43" spans="1:7" s="180" customFormat="1" ht="11.25" hidden="1" customHeight="1" x14ac:dyDescent="0.2">
      <c r="A43" s="215">
        <v>45260</v>
      </c>
      <c r="B43" s="210" t="s">
        <v>148</v>
      </c>
      <c r="C43" s="211"/>
      <c r="D43" s="191" t="s">
        <v>149</v>
      </c>
      <c r="E43" s="192"/>
      <c r="F43" s="212" t="s">
        <v>108</v>
      </c>
      <c r="G43" s="182">
        <v>545</v>
      </c>
    </row>
    <row r="44" spans="1:7" s="180" customFormat="1" ht="11.25" hidden="1" customHeight="1" x14ac:dyDescent="0.2">
      <c r="A44" s="215">
        <v>45058</v>
      </c>
      <c r="B44" s="210" t="s">
        <v>150</v>
      </c>
      <c r="C44" s="211"/>
      <c r="D44" s="191" t="s">
        <v>151</v>
      </c>
      <c r="E44" s="192"/>
      <c r="F44" s="212" t="s">
        <v>108</v>
      </c>
      <c r="G44" s="182">
        <v>58.8</v>
      </c>
    </row>
    <row r="45" spans="1:7" s="180" customFormat="1" ht="11.25" hidden="1" customHeight="1" x14ac:dyDescent="0.2">
      <c r="A45" s="215">
        <v>45272</v>
      </c>
      <c r="B45" s="210" t="s">
        <v>152</v>
      </c>
      <c r="C45" s="211"/>
      <c r="D45" s="191" t="s">
        <v>153</v>
      </c>
      <c r="E45" s="192"/>
      <c r="F45" s="212" t="s">
        <v>108</v>
      </c>
      <c r="G45" s="182">
        <v>443.54</v>
      </c>
    </row>
    <row r="46" spans="1:7" s="180" customFormat="1" ht="11.25" customHeight="1" x14ac:dyDescent="0.2">
      <c r="A46" s="215"/>
      <c r="B46" s="210"/>
      <c r="C46" s="211"/>
      <c r="D46" s="191"/>
      <c r="E46" s="192"/>
      <c r="F46" s="212"/>
      <c r="G46" s="182"/>
    </row>
    <row r="47" spans="1:7" s="180" customFormat="1" ht="11.25" customHeight="1" x14ac:dyDescent="0.2">
      <c r="A47" s="215"/>
      <c r="B47" s="210"/>
      <c r="C47" s="211"/>
      <c r="D47" s="191"/>
      <c r="E47" s="192"/>
      <c r="F47" s="212"/>
      <c r="G47" s="182"/>
    </row>
    <row r="48" spans="1:7" s="180" customFormat="1" ht="11.25" customHeight="1" x14ac:dyDescent="0.2">
      <c r="A48" s="215"/>
      <c r="B48" s="210"/>
      <c r="C48" s="211"/>
      <c r="D48" s="191"/>
      <c r="E48" s="192"/>
      <c r="F48" s="212"/>
      <c r="G48" s="182"/>
    </row>
    <row r="49" spans="1:7" s="180" customFormat="1" ht="11.25" customHeight="1" x14ac:dyDescent="0.2">
      <c r="A49" s="215"/>
      <c r="B49" s="210"/>
      <c r="C49" s="211"/>
      <c r="D49" s="191"/>
      <c r="E49" s="192"/>
      <c r="F49" s="212"/>
      <c r="G49" s="182"/>
    </row>
    <row r="50" spans="1:7" s="180" customFormat="1" ht="11.25" customHeight="1" x14ac:dyDescent="0.2">
      <c r="A50" s="215"/>
      <c r="B50" s="210"/>
      <c r="C50" s="211"/>
      <c r="D50" s="191"/>
      <c r="E50" s="192"/>
      <c r="F50" s="212"/>
      <c r="G50" s="182"/>
    </row>
    <row r="51" spans="1:7" s="180" customFormat="1" ht="11.25" customHeight="1" x14ac:dyDescent="0.2">
      <c r="A51" s="215"/>
      <c r="B51" s="210"/>
      <c r="C51" s="211"/>
      <c r="D51" s="191"/>
      <c r="E51" s="192"/>
      <c r="F51" s="212"/>
      <c r="G51" s="182"/>
    </row>
    <row r="52" spans="1:7" s="180" customFormat="1" ht="11.25" customHeight="1" x14ac:dyDescent="0.2">
      <c r="A52" s="215"/>
      <c r="B52" s="210"/>
      <c r="C52" s="211"/>
      <c r="D52" s="191"/>
      <c r="E52" s="192"/>
      <c r="F52" s="212"/>
      <c r="G52" s="182"/>
    </row>
    <row r="53" spans="1:7" s="180" customFormat="1" ht="11.25" customHeight="1" x14ac:dyDescent="0.2">
      <c r="A53" s="215"/>
      <c r="B53" s="210"/>
      <c r="C53" s="211"/>
      <c r="D53" s="191"/>
      <c r="E53" s="192"/>
      <c r="F53" s="212"/>
      <c r="G53" s="182"/>
    </row>
    <row r="54" spans="1:7" s="180" customFormat="1" ht="11.25" customHeight="1" x14ac:dyDescent="0.2">
      <c r="A54" s="215"/>
      <c r="B54" s="210"/>
      <c r="C54" s="211"/>
      <c r="D54" s="191"/>
      <c r="E54" s="192"/>
      <c r="F54" s="212"/>
      <c r="G54" s="182"/>
    </row>
    <row r="55" spans="1:7" s="180" customFormat="1" ht="11.25" customHeight="1" x14ac:dyDescent="0.2">
      <c r="A55" s="215"/>
      <c r="B55" s="210"/>
      <c r="C55" s="211"/>
      <c r="D55" s="191"/>
      <c r="E55" s="192"/>
      <c r="F55" s="212"/>
      <c r="G55" s="182"/>
    </row>
    <row r="56" spans="1:7" s="180" customFormat="1" ht="11.25" customHeight="1" x14ac:dyDescent="0.2">
      <c r="A56" s="215"/>
      <c r="B56" s="210"/>
      <c r="C56" s="211"/>
      <c r="D56" s="191"/>
      <c r="E56" s="192"/>
      <c r="F56" s="212"/>
      <c r="G56" s="182"/>
    </row>
    <row r="57" spans="1:7" s="180" customFormat="1" ht="11.25" customHeight="1" x14ac:dyDescent="0.2">
      <c r="A57" s="215"/>
      <c r="B57" s="210"/>
      <c r="C57" s="211"/>
      <c r="D57" s="191"/>
      <c r="E57" s="192"/>
      <c r="F57" s="212"/>
      <c r="G57" s="182"/>
    </row>
    <row r="58" spans="1:7" s="180" customFormat="1" ht="11.25" customHeight="1" x14ac:dyDescent="0.2">
      <c r="A58" s="215"/>
      <c r="B58" s="210"/>
      <c r="C58" s="211"/>
      <c r="D58" s="191"/>
      <c r="E58" s="192"/>
      <c r="F58" s="212"/>
      <c r="G58" s="182"/>
    </row>
    <row r="59" spans="1:7" s="180" customFormat="1" ht="11.25" customHeight="1" x14ac:dyDescent="0.2">
      <c r="A59" s="215"/>
      <c r="B59" s="210"/>
      <c r="C59" s="211"/>
      <c r="D59" s="191"/>
      <c r="E59" s="192"/>
      <c r="F59" s="212"/>
      <c r="G59" s="182"/>
    </row>
    <row r="60" spans="1:7" s="180" customFormat="1" ht="11.25" customHeight="1" x14ac:dyDescent="0.2">
      <c r="A60" s="215"/>
      <c r="B60" s="210"/>
      <c r="C60" s="211"/>
      <c r="D60" s="191"/>
      <c r="E60" s="192"/>
      <c r="F60" s="212"/>
      <c r="G60" s="182"/>
    </row>
    <row r="61" spans="1:7" s="180" customFormat="1" ht="11.25" customHeight="1" x14ac:dyDescent="0.2">
      <c r="A61" s="215"/>
      <c r="B61" s="210"/>
      <c r="C61" s="211"/>
      <c r="D61" s="191"/>
      <c r="E61" s="192"/>
      <c r="F61" s="212"/>
      <c r="G61" s="182"/>
    </row>
    <row r="62" spans="1:7" s="180" customFormat="1" ht="11.25" customHeight="1" x14ac:dyDescent="0.2">
      <c r="A62" s="215"/>
      <c r="B62" s="210"/>
      <c r="C62" s="211"/>
      <c r="D62" s="191"/>
      <c r="E62" s="192"/>
      <c r="F62" s="212"/>
      <c r="G62" s="182"/>
    </row>
    <row r="63" spans="1:7" s="180" customFormat="1" ht="11.25" customHeight="1" x14ac:dyDescent="0.2">
      <c r="A63" s="215"/>
      <c r="B63" s="198"/>
      <c r="C63" s="198"/>
      <c r="D63" s="196"/>
      <c r="E63" s="196"/>
      <c r="F63" s="212"/>
      <c r="G63" s="182"/>
    </row>
    <row r="64" spans="1:7" s="180" customFormat="1" ht="11.25" customHeight="1" x14ac:dyDescent="0.2">
      <c r="A64" s="218"/>
      <c r="B64" s="219"/>
      <c r="C64" s="219"/>
      <c r="D64" s="220"/>
      <c r="E64" s="220"/>
      <c r="F64" s="181"/>
      <c r="G64" s="182"/>
    </row>
    <row r="65" spans="1:7" s="180" customFormat="1" ht="11.25" customHeight="1" x14ac:dyDescent="0.2">
      <c r="A65" s="218"/>
      <c r="B65" s="219"/>
      <c r="C65" s="219"/>
      <c r="D65" s="220"/>
      <c r="E65" s="220"/>
      <c r="F65" s="181"/>
      <c r="G65" s="182"/>
    </row>
    <row r="66" spans="1:7" ht="11.25" customHeight="1" x14ac:dyDescent="0.2">
      <c r="A66" s="221" t="s">
        <v>59</v>
      </c>
      <c r="B66" s="222"/>
      <c r="C66" s="222"/>
      <c r="D66" s="222"/>
      <c r="E66" s="222"/>
      <c r="F66" s="223"/>
      <c r="G66" s="224">
        <f>SUM(G13:G65)</f>
        <v>43136.160000000011</v>
      </c>
    </row>
    <row r="67" spans="1:7" ht="11.25" customHeight="1" x14ac:dyDescent="0.2">
      <c r="A67" s="225"/>
      <c r="B67" s="225"/>
      <c r="C67" s="225"/>
      <c r="D67" s="225"/>
      <c r="E67" s="225"/>
      <c r="F67" s="225"/>
      <c r="G67" s="226"/>
    </row>
    <row r="68" spans="1:7" ht="11.25" customHeight="1" x14ac:dyDescent="0.2">
      <c r="A68" s="225"/>
      <c r="B68" s="225"/>
      <c r="C68" s="225"/>
      <c r="D68" s="225"/>
      <c r="E68" s="225"/>
      <c r="F68" s="225"/>
      <c r="G68" s="226"/>
    </row>
    <row r="69" spans="1:7" ht="11.25" customHeight="1" x14ac:dyDescent="0.2">
      <c r="A69" s="225"/>
      <c r="B69" s="225"/>
      <c r="C69" s="225"/>
      <c r="D69" s="225"/>
      <c r="E69" s="225"/>
      <c r="F69" s="225"/>
      <c r="G69" s="226"/>
    </row>
    <row r="70" spans="1:7" ht="11.25" customHeight="1" x14ac:dyDescent="0.2">
      <c r="A70" s="225"/>
      <c r="B70" s="225"/>
      <c r="C70" s="225"/>
      <c r="D70" s="225"/>
      <c r="E70" s="225"/>
      <c r="F70" s="225"/>
      <c r="G70" s="226"/>
    </row>
    <row r="71" spans="1:7" ht="11.25" customHeight="1" x14ac:dyDescent="0.2">
      <c r="A71" s="225"/>
      <c r="B71" s="225"/>
      <c r="C71" s="225"/>
      <c r="D71" s="225"/>
      <c r="E71" s="225"/>
      <c r="F71" s="225"/>
      <c r="G71" s="226"/>
    </row>
    <row r="72" spans="1:7" ht="11.25" customHeight="1" x14ac:dyDescent="0.2">
      <c r="A72" s="225"/>
      <c r="B72" s="225"/>
      <c r="C72" s="225"/>
      <c r="D72" s="225"/>
      <c r="E72" s="225"/>
      <c r="F72" s="225"/>
      <c r="G72" s="226"/>
    </row>
    <row r="73" spans="1:7" ht="11.25" customHeight="1" x14ac:dyDescent="0.2">
      <c r="A73" s="225"/>
      <c r="B73" s="225"/>
      <c r="C73" s="225"/>
      <c r="D73" s="225"/>
      <c r="E73" s="225"/>
      <c r="F73" s="225"/>
      <c r="G73" s="226"/>
    </row>
    <row r="74" spans="1:7" ht="11.25" customHeight="1" x14ac:dyDescent="0.2">
      <c r="A74" s="225"/>
      <c r="B74" s="225"/>
      <c r="C74" s="225"/>
      <c r="D74" s="225"/>
      <c r="E74" s="225"/>
      <c r="F74" s="225"/>
      <c r="G74" s="226"/>
    </row>
    <row r="75" spans="1:7" ht="11.25" customHeight="1" x14ac:dyDescent="0.2">
      <c r="A75" s="225"/>
      <c r="B75" s="225"/>
      <c r="C75" s="225"/>
      <c r="D75" s="225"/>
      <c r="E75" s="225"/>
      <c r="F75" s="225"/>
      <c r="G75" s="226"/>
    </row>
    <row r="76" spans="1:7" ht="11.25" customHeight="1" x14ac:dyDescent="0.2">
      <c r="A76" s="225"/>
      <c r="B76" s="225"/>
      <c r="C76" s="225"/>
      <c r="D76" s="225"/>
      <c r="E76" s="225"/>
      <c r="F76" s="225"/>
      <c r="G76" s="226"/>
    </row>
    <row r="77" spans="1:7" ht="11.25" customHeight="1" x14ac:dyDescent="0.2">
      <c r="A77" s="225"/>
      <c r="B77" s="225"/>
      <c r="C77" s="225"/>
      <c r="D77" s="225"/>
      <c r="E77" s="225"/>
      <c r="F77" s="225"/>
      <c r="G77" s="226"/>
    </row>
    <row r="78" spans="1:7" ht="11.25" customHeight="1" x14ac:dyDescent="0.2">
      <c r="A78" s="225"/>
      <c r="B78" s="225"/>
      <c r="C78" s="225"/>
      <c r="D78" s="225"/>
      <c r="E78" s="225"/>
      <c r="F78" s="225"/>
      <c r="G78" s="226"/>
    </row>
    <row r="79" spans="1:7" ht="11.25" customHeight="1" x14ac:dyDescent="0.2">
      <c r="A79" s="225"/>
      <c r="B79" s="225"/>
      <c r="C79" s="225"/>
      <c r="D79" s="225"/>
      <c r="E79" s="225"/>
      <c r="F79" s="225"/>
      <c r="G79" s="226"/>
    </row>
    <row r="80" spans="1:7" ht="11.25" customHeight="1" x14ac:dyDescent="0.2">
      <c r="A80" s="225"/>
      <c r="B80" s="225"/>
      <c r="C80" s="225"/>
      <c r="D80" s="225"/>
      <c r="E80" s="225"/>
      <c r="F80" s="225"/>
      <c r="G80" s="226"/>
    </row>
    <row r="81" spans="1:7" ht="11.25" customHeight="1" x14ac:dyDescent="0.2">
      <c r="A81" s="225"/>
      <c r="B81" s="225"/>
      <c r="C81" s="225"/>
      <c r="D81" s="225"/>
      <c r="E81" s="225"/>
      <c r="F81" s="225"/>
      <c r="G81" s="226"/>
    </row>
    <row r="82" spans="1:7" ht="11.25" customHeight="1" x14ac:dyDescent="0.2">
      <c r="A82" s="225"/>
      <c r="B82" s="225"/>
      <c r="C82" s="225"/>
      <c r="D82" s="225"/>
      <c r="E82" s="225"/>
      <c r="F82" s="225"/>
      <c r="G82" s="226"/>
    </row>
    <row r="83" spans="1:7" ht="11.25" customHeight="1" x14ac:dyDescent="0.2">
      <c r="A83" s="225"/>
      <c r="B83" s="225"/>
      <c r="C83" s="225"/>
      <c r="D83" s="225"/>
      <c r="E83" s="225"/>
      <c r="F83" s="225"/>
      <c r="G83" s="226"/>
    </row>
    <row r="84" spans="1:7" ht="11.25" customHeight="1" x14ac:dyDescent="0.2">
      <c r="A84" s="225"/>
      <c r="B84" s="225"/>
      <c r="C84" s="225"/>
      <c r="D84" s="225"/>
      <c r="E84" s="225"/>
      <c r="F84" s="225"/>
      <c r="G84" s="226"/>
    </row>
    <row r="85" spans="1:7" ht="11.25" customHeight="1" x14ac:dyDescent="0.2">
      <c r="A85" s="225"/>
      <c r="B85" s="225"/>
      <c r="C85" s="225"/>
      <c r="D85" s="225"/>
      <c r="E85" s="225"/>
      <c r="F85" s="225"/>
      <c r="G85" s="226"/>
    </row>
    <row r="86" spans="1:7" ht="11.25" customHeight="1" x14ac:dyDescent="0.2">
      <c r="A86" s="225"/>
      <c r="B86" s="225"/>
      <c r="C86" s="225"/>
      <c r="D86" s="225"/>
      <c r="E86" s="225"/>
      <c r="F86" s="225"/>
      <c r="G86" s="226"/>
    </row>
    <row r="87" spans="1:7" ht="11.25" customHeight="1" x14ac:dyDescent="0.2">
      <c r="A87" s="225"/>
      <c r="B87" s="225"/>
      <c r="C87" s="225"/>
      <c r="D87" s="225"/>
      <c r="E87" s="225"/>
      <c r="F87" s="225"/>
      <c r="G87" s="226"/>
    </row>
    <row r="88" spans="1:7" ht="11.25" customHeight="1" x14ac:dyDescent="0.2">
      <c r="A88" s="225"/>
      <c r="B88" s="225"/>
      <c r="C88" s="225"/>
      <c r="D88" s="225"/>
      <c r="E88" s="225"/>
      <c r="F88" s="225"/>
      <c r="G88" s="226"/>
    </row>
    <row r="89" spans="1:7" ht="11.25" customHeight="1" x14ac:dyDescent="0.2">
      <c r="A89" s="225"/>
      <c r="B89" s="225"/>
      <c r="C89" s="225"/>
      <c r="D89" s="225"/>
      <c r="E89" s="225"/>
      <c r="F89" s="225"/>
      <c r="G89" s="226"/>
    </row>
    <row r="90" spans="1:7" ht="11.25" customHeight="1" x14ac:dyDescent="0.2">
      <c r="A90" s="225"/>
      <c r="B90" s="225"/>
      <c r="C90" s="225"/>
      <c r="D90" s="225"/>
      <c r="E90" s="225"/>
      <c r="F90" s="225"/>
      <c r="G90" s="226"/>
    </row>
    <row r="91" spans="1:7" ht="11.25" customHeight="1" x14ac:dyDescent="0.2">
      <c r="A91" s="225"/>
      <c r="B91" s="225"/>
      <c r="C91" s="225"/>
      <c r="D91" s="225"/>
      <c r="E91" s="225"/>
      <c r="F91" s="225"/>
      <c r="G91" s="226"/>
    </row>
    <row r="92" spans="1:7" ht="11.25" customHeight="1" x14ac:dyDescent="0.2">
      <c r="A92" s="225"/>
      <c r="B92" s="225"/>
      <c r="C92" s="225"/>
      <c r="D92" s="225"/>
      <c r="E92" s="225"/>
      <c r="F92" s="225"/>
      <c r="G92" s="226"/>
    </row>
    <row r="93" spans="1:7" ht="11.25" customHeight="1" x14ac:dyDescent="0.2">
      <c r="A93" s="225"/>
      <c r="B93" s="225"/>
      <c r="C93" s="225"/>
      <c r="D93" s="225"/>
      <c r="E93" s="225"/>
      <c r="F93" s="225"/>
      <c r="G93" s="226"/>
    </row>
    <row r="94" spans="1:7" ht="11.25" customHeight="1" x14ac:dyDescent="0.2">
      <c r="A94" s="225"/>
      <c r="B94" s="225"/>
      <c r="C94" s="225"/>
      <c r="D94" s="225"/>
      <c r="E94" s="225"/>
      <c r="F94" s="225"/>
      <c r="G94" s="226"/>
    </row>
    <row r="95" spans="1:7" ht="9.9499999999999993" customHeight="1" x14ac:dyDescent="0.2">
      <c r="A95" s="225"/>
      <c r="B95" s="225"/>
      <c r="C95" s="225"/>
      <c r="D95" s="225"/>
      <c r="E95" s="225"/>
      <c r="F95" s="225"/>
      <c r="G95" s="226"/>
    </row>
    <row r="96" spans="1:7" ht="9.9499999999999993" customHeight="1" x14ac:dyDescent="0.2">
      <c r="A96" s="227"/>
      <c r="B96" s="227"/>
      <c r="C96" s="227"/>
      <c r="D96" s="153"/>
      <c r="E96" s="153"/>
      <c r="F96" s="153"/>
      <c r="G96" s="153"/>
    </row>
    <row r="97" spans="1:7" ht="9.9499999999999993" customHeight="1" x14ac:dyDescent="0.2">
      <c r="A97" s="228"/>
      <c r="B97" s="228"/>
      <c r="C97" s="228"/>
      <c r="D97" s="229"/>
      <c r="E97" s="229"/>
      <c r="F97" s="152"/>
      <c r="G97" s="152"/>
    </row>
    <row r="98" spans="1:7" ht="9.9499999999999993" customHeight="1" x14ac:dyDescent="0.2">
      <c r="A98" s="228"/>
      <c r="B98" s="228"/>
      <c r="C98" s="228"/>
      <c r="D98" s="228"/>
      <c r="E98" s="228"/>
      <c r="F98" s="228"/>
      <c r="G98" s="230"/>
    </row>
    <row r="99" spans="1:7" ht="9.9499999999999993" customHeight="1" x14ac:dyDescent="0.2">
      <c r="A99" s="225"/>
      <c r="B99" s="225"/>
      <c r="C99" s="225"/>
      <c r="D99" s="225"/>
      <c r="E99" s="225"/>
      <c r="F99" s="225"/>
      <c r="G99" s="226"/>
    </row>
    <row r="100" spans="1:7" ht="9.9499999999999993" customHeight="1" x14ac:dyDescent="0.2">
      <c r="A100" s="225"/>
      <c r="B100" s="225"/>
      <c r="C100" s="225"/>
      <c r="D100" s="225"/>
      <c r="E100" s="225"/>
      <c r="F100" s="225"/>
      <c r="G100" s="226"/>
    </row>
    <row r="101" spans="1:7" x14ac:dyDescent="0.2">
      <c r="A101" s="225"/>
      <c r="B101" s="225"/>
      <c r="C101" s="225"/>
      <c r="D101" s="225"/>
      <c r="E101" s="225"/>
      <c r="F101" s="225"/>
      <c r="G101" s="226"/>
    </row>
    <row r="102" spans="1:7" x14ac:dyDescent="0.2">
      <c r="A102" s="231"/>
      <c r="B102" s="231"/>
      <c r="C102" s="231"/>
      <c r="D102" s="231"/>
      <c r="E102" s="225"/>
      <c r="F102" s="225"/>
      <c r="G102" s="226"/>
    </row>
    <row r="103" spans="1:7" x14ac:dyDescent="0.2">
      <c r="A103" s="225"/>
      <c r="B103" s="225"/>
      <c r="C103" s="225"/>
      <c r="D103" s="225"/>
      <c r="E103" s="225"/>
      <c r="F103" s="225"/>
      <c r="G103" s="226"/>
    </row>
    <row r="104" spans="1:7" x14ac:dyDescent="0.2">
      <c r="A104" s="232"/>
    </row>
    <row r="105" spans="1:7" x14ac:dyDescent="0.2">
      <c r="A105" s="232"/>
    </row>
    <row r="106" spans="1:7" x14ac:dyDescent="0.2">
      <c r="A106" s="232"/>
    </row>
    <row r="107" spans="1:7" x14ac:dyDescent="0.2">
      <c r="A107" s="232"/>
    </row>
    <row r="108" spans="1:7" x14ac:dyDescent="0.2">
      <c r="A108" s="232"/>
    </row>
  </sheetData>
  <sheetProtection password="CAE0" sheet="1" objects="1" scenarios="1"/>
  <autoFilter ref="A10:G45">
    <filterColumn colId="5">
      <filters>
        <filter val="Utilidade Pública"/>
      </filters>
    </filterColumn>
  </autoFilter>
  <mergeCells count="113">
    <mergeCell ref="D96:E96"/>
    <mergeCell ref="F96:G96"/>
    <mergeCell ref="D97:E97"/>
    <mergeCell ref="F97:G97"/>
    <mergeCell ref="A10:G10"/>
    <mergeCell ref="B61:C61"/>
    <mergeCell ref="D61:E61"/>
    <mergeCell ref="B62:C62"/>
    <mergeCell ref="D62:E62"/>
    <mergeCell ref="B63:C63"/>
    <mergeCell ref="D63:E63"/>
    <mergeCell ref="B58:C58"/>
    <mergeCell ref="D58:E58"/>
    <mergeCell ref="B59:C59"/>
    <mergeCell ref="D59:E59"/>
    <mergeCell ref="B60:C60"/>
    <mergeCell ref="D60:E60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49:C49"/>
    <mergeCell ref="D49:E49"/>
    <mergeCell ref="B50:C50"/>
    <mergeCell ref="D50:E50"/>
    <mergeCell ref="B51:C51"/>
    <mergeCell ref="D51:E51"/>
    <mergeCell ref="B46:C46"/>
    <mergeCell ref="D46:E46"/>
    <mergeCell ref="B47:C47"/>
    <mergeCell ref="D47:E47"/>
    <mergeCell ref="B48:C48"/>
    <mergeCell ref="D48:E48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="120" zoomScaleNormal="120" workbookViewId="0">
      <selection activeCell="D21" sqref="D21:E21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35" t="s">
        <v>89</v>
      </c>
      <c r="B10" s="236"/>
      <c r="C10" s="236"/>
      <c r="D10" s="236"/>
      <c r="E10" s="236"/>
      <c r="F10" s="236"/>
      <c r="G10" s="237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84">
        <v>45238</v>
      </c>
      <c r="B13" s="174" t="s">
        <v>99</v>
      </c>
      <c r="C13" s="175"/>
      <c r="D13" s="185" t="s">
        <v>100</v>
      </c>
      <c r="E13" s="186"/>
      <c r="F13" s="187" t="s">
        <v>101</v>
      </c>
      <c r="G13" s="182">
        <v>1219.5</v>
      </c>
    </row>
    <row r="14" spans="1:8" s="183" customFormat="1" ht="12.75" customHeight="1" x14ac:dyDescent="0.2">
      <c r="A14" s="200">
        <v>45253</v>
      </c>
      <c r="B14" s="201" t="s">
        <v>136</v>
      </c>
      <c r="C14" s="202"/>
      <c r="D14" s="203" t="s">
        <v>137</v>
      </c>
      <c r="E14" s="204"/>
      <c r="F14" s="205" t="s">
        <v>101</v>
      </c>
      <c r="G14" s="206">
        <v>6090.3</v>
      </c>
    </row>
    <row r="15" spans="1:8" s="180" customFormat="1" x14ac:dyDescent="0.2">
      <c r="A15" s="184">
        <v>45273</v>
      </c>
      <c r="B15" s="207" t="s">
        <v>138</v>
      </c>
      <c r="C15" s="207"/>
      <c r="D15" s="207" t="s">
        <v>139</v>
      </c>
      <c r="E15" s="207"/>
      <c r="F15" s="213" t="s">
        <v>101</v>
      </c>
      <c r="G15" s="209">
        <v>1067.04</v>
      </c>
    </row>
    <row r="16" spans="1:8" s="183" customFormat="1" ht="12.75" customHeight="1" x14ac:dyDescent="0.2">
      <c r="A16" s="214">
        <v>45253</v>
      </c>
      <c r="B16" s="198" t="s">
        <v>140</v>
      </c>
      <c r="C16" s="198"/>
      <c r="D16" s="196" t="s">
        <v>141</v>
      </c>
      <c r="E16" s="196"/>
      <c r="F16" s="181" t="s">
        <v>101</v>
      </c>
      <c r="G16" s="182">
        <v>5985</v>
      </c>
    </row>
    <row r="17" spans="1:7" s="183" customFormat="1" ht="12.75" customHeight="1" x14ac:dyDescent="0.2">
      <c r="A17" s="215">
        <v>45260</v>
      </c>
      <c r="B17" s="210" t="s">
        <v>144</v>
      </c>
      <c r="C17" s="211"/>
      <c r="D17" s="216" t="s">
        <v>145</v>
      </c>
      <c r="E17" s="217"/>
      <c r="F17" s="212" t="s">
        <v>101</v>
      </c>
      <c r="G17" s="182">
        <v>490.87</v>
      </c>
    </row>
    <row r="18" spans="1:7" s="180" customFormat="1" ht="13.5" customHeight="1" x14ac:dyDescent="0.2">
      <c r="A18" s="215"/>
      <c r="B18" s="210"/>
      <c r="C18" s="211"/>
      <c r="D18" s="191"/>
      <c r="E18" s="192"/>
      <c r="F18" s="212"/>
      <c r="G18" s="182"/>
    </row>
    <row r="19" spans="1:7" s="180" customFormat="1" x14ac:dyDescent="0.2">
      <c r="A19" s="184"/>
      <c r="B19" s="174"/>
      <c r="C19" s="175"/>
      <c r="D19" s="185"/>
      <c r="E19" s="186"/>
      <c r="F19" s="187"/>
      <c r="G19" s="182"/>
    </row>
    <row r="20" spans="1:7" s="183" customFormat="1" ht="12.75" customHeight="1" x14ac:dyDescent="0.2">
      <c r="A20" s="188"/>
      <c r="B20" s="174"/>
      <c r="C20" s="175"/>
      <c r="D20" s="176"/>
      <c r="E20" s="177"/>
      <c r="F20" s="178"/>
      <c r="G20" s="193"/>
    </row>
    <row r="21" spans="1:7" s="183" customFormat="1" ht="12.75" customHeight="1" x14ac:dyDescent="0.2">
      <c r="A21" s="188"/>
      <c r="B21" s="174"/>
      <c r="C21" s="175"/>
      <c r="D21" s="176"/>
      <c r="E21" s="177"/>
      <c r="F21" s="187"/>
      <c r="G21" s="193"/>
    </row>
    <row r="22" spans="1:7" ht="11.25" customHeight="1" x14ac:dyDescent="0.2">
      <c r="A22" s="221" t="s">
        <v>59</v>
      </c>
      <c r="B22" s="222"/>
      <c r="C22" s="222"/>
      <c r="D22" s="222"/>
      <c r="E22" s="222"/>
      <c r="F22" s="223"/>
      <c r="G22" s="224">
        <f>SUM(G13:G21)</f>
        <v>14852.710000000001</v>
      </c>
    </row>
    <row r="23" spans="1:7" ht="11.25" customHeight="1" x14ac:dyDescent="0.2">
      <c r="A23" s="225"/>
      <c r="B23" s="225"/>
      <c r="C23" s="225"/>
      <c r="D23" s="225"/>
      <c r="E23" s="225"/>
      <c r="F23" s="225"/>
      <c r="G23" s="226"/>
    </row>
    <row r="24" spans="1:7" ht="11.25" customHeight="1" x14ac:dyDescent="0.2">
      <c r="A24" s="225"/>
      <c r="B24" s="225"/>
      <c r="C24" s="225"/>
      <c r="D24" s="225"/>
      <c r="E24" s="225"/>
      <c r="F24" s="225"/>
      <c r="G24" s="226"/>
    </row>
    <row r="25" spans="1:7" ht="11.25" customHeight="1" x14ac:dyDescent="0.2">
      <c r="A25" s="225"/>
      <c r="B25" s="225"/>
      <c r="C25" s="225"/>
      <c r="D25" s="225"/>
      <c r="E25" s="225"/>
      <c r="F25" s="225"/>
      <c r="G25" s="226"/>
    </row>
    <row r="26" spans="1:7" ht="11.25" customHeight="1" x14ac:dyDescent="0.2">
      <c r="A26" s="225"/>
      <c r="B26" s="225"/>
      <c r="C26" s="225"/>
      <c r="D26" s="225"/>
      <c r="E26" s="225"/>
      <c r="F26" s="225"/>
      <c r="G26" s="226"/>
    </row>
    <row r="27" spans="1:7" ht="11.25" customHeight="1" x14ac:dyDescent="0.2">
      <c r="A27" s="225"/>
      <c r="B27" s="225"/>
      <c r="C27" s="225"/>
      <c r="D27" s="225"/>
      <c r="E27" s="225"/>
      <c r="F27" s="225"/>
      <c r="G27" s="226"/>
    </row>
    <row r="28" spans="1:7" ht="11.25" customHeight="1" x14ac:dyDescent="0.2">
      <c r="A28" s="225"/>
      <c r="B28" s="225"/>
      <c r="C28" s="225"/>
      <c r="D28" s="225"/>
      <c r="E28" s="225"/>
      <c r="F28" s="225"/>
      <c r="G28" s="226"/>
    </row>
    <row r="29" spans="1:7" ht="11.25" customHeight="1" x14ac:dyDescent="0.2">
      <c r="A29" s="225"/>
      <c r="B29" s="225"/>
      <c r="C29" s="225"/>
      <c r="D29" s="225"/>
      <c r="E29" s="225"/>
      <c r="F29" s="225"/>
      <c r="G29" s="226"/>
    </row>
    <row r="30" spans="1:7" ht="11.25" customHeight="1" x14ac:dyDescent="0.2">
      <c r="A30" s="225"/>
      <c r="B30" s="225"/>
      <c r="C30" s="225"/>
      <c r="D30" s="225"/>
      <c r="E30" s="225"/>
      <c r="F30" s="225"/>
      <c r="G30" s="226"/>
    </row>
    <row r="31" spans="1:7" ht="11.25" customHeight="1" x14ac:dyDescent="0.2">
      <c r="A31" s="225"/>
      <c r="B31" s="225"/>
      <c r="C31" s="225"/>
      <c r="D31" s="225"/>
      <c r="E31" s="225"/>
      <c r="F31" s="225"/>
      <c r="G31" s="226"/>
    </row>
    <row r="32" spans="1:7" ht="11.25" customHeight="1" x14ac:dyDescent="0.2">
      <c r="A32" s="225"/>
      <c r="B32" s="225"/>
      <c r="C32" s="225"/>
      <c r="D32" s="225"/>
      <c r="E32" s="225"/>
      <c r="F32" s="225"/>
      <c r="G32" s="226"/>
    </row>
    <row r="33" spans="1:7" ht="11.25" customHeight="1" x14ac:dyDescent="0.2">
      <c r="A33" s="225"/>
      <c r="B33" s="225"/>
      <c r="C33" s="225"/>
      <c r="D33" s="225"/>
      <c r="E33" s="225"/>
      <c r="F33" s="225"/>
      <c r="G33" s="226"/>
    </row>
    <row r="34" spans="1:7" ht="11.25" customHeight="1" x14ac:dyDescent="0.2">
      <c r="A34" s="225"/>
      <c r="B34" s="225"/>
      <c r="C34" s="225"/>
      <c r="D34" s="225"/>
      <c r="E34" s="225"/>
      <c r="F34" s="225"/>
      <c r="G34" s="226"/>
    </row>
    <row r="35" spans="1:7" ht="11.25" customHeight="1" x14ac:dyDescent="0.2">
      <c r="A35" s="225"/>
      <c r="B35" s="225"/>
      <c r="C35" s="225"/>
      <c r="D35" s="225"/>
      <c r="E35" s="225"/>
      <c r="F35" s="225"/>
      <c r="G35" s="226"/>
    </row>
    <row r="36" spans="1:7" ht="11.25" customHeight="1" x14ac:dyDescent="0.2">
      <c r="A36" s="225"/>
      <c r="B36" s="225"/>
      <c r="C36" s="225"/>
      <c r="D36" s="225"/>
      <c r="E36" s="225"/>
      <c r="F36" s="225"/>
      <c r="G36" s="226"/>
    </row>
    <row r="37" spans="1:7" ht="11.25" customHeight="1" x14ac:dyDescent="0.2">
      <c r="A37" s="225"/>
      <c r="B37" s="225"/>
      <c r="C37" s="225"/>
      <c r="D37" s="225"/>
      <c r="E37" s="225"/>
      <c r="F37" s="225"/>
      <c r="G37" s="226"/>
    </row>
    <row r="38" spans="1:7" ht="11.25" customHeight="1" x14ac:dyDescent="0.2">
      <c r="A38" s="225"/>
      <c r="B38" s="225"/>
      <c r="C38" s="225"/>
      <c r="D38" s="225"/>
      <c r="E38" s="225"/>
      <c r="F38" s="225"/>
      <c r="G38" s="226"/>
    </row>
    <row r="39" spans="1:7" ht="11.25" customHeight="1" x14ac:dyDescent="0.2">
      <c r="A39" s="225"/>
      <c r="B39" s="225"/>
      <c r="C39" s="225"/>
      <c r="D39" s="225"/>
      <c r="E39" s="225"/>
      <c r="F39" s="225"/>
      <c r="G39" s="226"/>
    </row>
    <row r="40" spans="1:7" ht="11.25" customHeight="1" x14ac:dyDescent="0.2">
      <c r="A40" s="225"/>
      <c r="B40" s="225"/>
      <c r="C40" s="225"/>
      <c r="D40" s="225"/>
      <c r="E40" s="225"/>
      <c r="F40" s="225"/>
      <c r="G40" s="226"/>
    </row>
    <row r="41" spans="1:7" ht="11.25" customHeight="1" x14ac:dyDescent="0.2">
      <c r="A41" s="225"/>
      <c r="B41" s="225"/>
      <c r="C41" s="225"/>
      <c r="D41" s="225"/>
      <c r="E41" s="225"/>
      <c r="F41" s="225"/>
      <c r="G41" s="226"/>
    </row>
    <row r="42" spans="1:7" ht="11.25" customHeight="1" x14ac:dyDescent="0.2">
      <c r="A42" s="225"/>
      <c r="B42" s="225"/>
      <c r="C42" s="225"/>
      <c r="D42" s="225"/>
      <c r="E42" s="225"/>
      <c r="F42" s="225"/>
      <c r="G42" s="226"/>
    </row>
    <row r="43" spans="1:7" ht="11.25" customHeight="1" x14ac:dyDescent="0.2">
      <c r="A43" s="225"/>
      <c r="B43" s="225"/>
      <c r="C43" s="225"/>
      <c r="D43" s="225"/>
      <c r="E43" s="225"/>
      <c r="F43" s="225"/>
      <c r="G43" s="226"/>
    </row>
    <row r="44" spans="1:7" ht="11.25" customHeight="1" x14ac:dyDescent="0.2">
      <c r="A44" s="225"/>
      <c r="B44" s="225"/>
      <c r="C44" s="225"/>
      <c r="D44" s="225"/>
      <c r="E44" s="225"/>
      <c r="F44" s="225"/>
      <c r="G44" s="226"/>
    </row>
    <row r="45" spans="1:7" ht="11.25" customHeight="1" x14ac:dyDescent="0.2">
      <c r="A45" s="225"/>
      <c r="B45" s="225"/>
      <c r="C45" s="225"/>
      <c r="D45" s="225"/>
      <c r="E45" s="225"/>
      <c r="F45" s="225"/>
      <c r="G45" s="226"/>
    </row>
    <row r="46" spans="1:7" ht="11.25" customHeight="1" x14ac:dyDescent="0.2">
      <c r="A46" s="225"/>
      <c r="B46" s="225"/>
      <c r="C46" s="225"/>
      <c r="D46" s="225"/>
      <c r="E46" s="225"/>
      <c r="F46" s="225"/>
      <c r="G46" s="226"/>
    </row>
    <row r="47" spans="1:7" ht="11.25" customHeight="1" x14ac:dyDescent="0.2">
      <c r="A47" s="225"/>
      <c r="B47" s="225"/>
      <c r="C47" s="225"/>
      <c r="D47" s="225"/>
      <c r="E47" s="225"/>
      <c r="F47" s="225"/>
      <c r="G47" s="226"/>
    </row>
    <row r="48" spans="1:7" ht="11.25" customHeight="1" x14ac:dyDescent="0.2">
      <c r="A48" s="225"/>
      <c r="B48" s="225"/>
      <c r="C48" s="225"/>
      <c r="D48" s="225"/>
      <c r="E48" s="225"/>
      <c r="F48" s="225"/>
      <c r="G48" s="226"/>
    </row>
    <row r="49" spans="1:7" ht="11.25" customHeight="1" x14ac:dyDescent="0.2">
      <c r="A49" s="225"/>
      <c r="B49" s="225"/>
      <c r="C49" s="225"/>
      <c r="D49" s="225"/>
      <c r="E49" s="225"/>
      <c r="F49" s="225"/>
      <c r="G49" s="226"/>
    </row>
    <row r="50" spans="1:7" ht="11.25" customHeight="1" x14ac:dyDescent="0.2">
      <c r="A50" s="225"/>
      <c r="B50" s="225"/>
      <c r="C50" s="225"/>
      <c r="D50" s="225"/>
      <c r="E50" s="225"/>
      <c r="F50" s="225"/>
      <c r="G50" s="226"/>
    </row>
    <row r="51" spans="1:7" ht="9.9499999999999993" customHeight="1" x14ac:dyDescent="0.2">
      <c r="A51" s="225"/>
      <c r="B51" s="225"/>
      <c r="C51" s="225"/>
      <c r="D51" s="225"/>
      <c r="E51" s="225"/>
      <c r="F51" s="225"/>
      <c r="G51" s="226"/>
    </row>
    <row r="52" spans="1:7" ht="9.9499999999999993" customHeight="1" x14ac:dyDescent="0.2">
      <c r="A52" s="227"/>
      <c r="B52" s="227"/>
      <c r="C52" s="227"/>
      <c r="D52" s="153"/>
      <c r="E52" s="153"/>
      <c r="F52" s="153"/>
      <c r="G52" s="153"/>
    </row>
    <row r="53" spans="1:7" ht="9.9499999999999993" customHeight="1" x14ac:dyDescent="0.2">
      <c r="A53" s="228"/>
      <c r="B53" s="228"/>
      <c r="C53" s="228"/>
      <c r="D53" s="229"/>
      <c r="E53" s="229"/>
      <c r="F53" s="152"/>
      <c r="G53" s="152"/>
    </row>
    <row r="54" spans="1:7" ht="9.9499999999999993" customHeight="1" x14ac:dyDescent="0.2">
      <c r="A54" s="228"/>
      <c r="B54" s="228"/>
      <c r="C54" s="228"/>
      <c r="D54" s="228"/>
      <c r="E54" s="228"/>
      <c r="F54" s="228"/>
      <c r="G54" s="230"/>
    </row>
    <row r="55" spans="1:7" ht="9.9499999999999993" customHeight="1" x14ac:dyDescent="0.2">
      <c r="A55" s="225"/>
      <c r="B55" s="225"/>
      <c r="C55" s="225"/>
      <c r="D55" s="225"/>
      <c r="E55" s="225"/>
      <c r="F55" s="225"/>
      <c r="G55" s="226"/>
    </row>
    <row r="56" spans="1:7" ht="9.9499999999999993" customHeight="1" x14ac:dyDescent="0.2">
      <c r="A56" s="225"/>
      <c r="B56" s="225"/>
      <c r="C56" s="225"/>
      <c r="D56" s="225"/>
      <c r="E56" s="225"/>
      <c r="F56" s="225"/>
      <c r="G56" s="226"/>
    </row>
    <row r="57" spans="1:7" x14ac:dyDescent="0.2">
      <c r="A57" s="225"/>
      <c r="B57" s="225"/>
      <c r="C57" s="225"/>
      <c r="D57" s="225"/>
      <c r="E57" s="225"/>
      <c r="F57" s="225"/>
      <c r="G57" s="226"/>
    </row>
    <row r="58" spans="1:7" x14ac:dyDescent="0.2">
      <c r="A58" s="231"/>
      <c r="B58" s="231"/>
      <c r="C58" s="231"/>
      <c r="D58" s="231"/>
      <c r="E58" s="225"/>
      <c r="F58" s="225"/>
      <c r="G58" s="226"/>
    </row>
    <row r="59" spans="1:7" x14ac:dyDescent="0.2">
      <c r="A59" s="225"/>
      <c r="B59" s="225"/>
      <c r="C59" s="225"/>
      <c r="D59" s="225"/>
      <c r="E59" s="225"/>
      <c r="F59" s="225"/>
      <c r="G59" s="226"/>
    </row>
    <row r="60" spans="1:7" x14ac:dyDescent="0.2">
      <c r="A60" s="232"/>
    </row>
    <row r="61" spans="1:7" x14ac:dyDescent="0.2">
      <c r="A61" s="232"/>
    </row>
    <row r="62" spans="1:7" x14ac:dyDescent="0.2">
      <c r="A62" s="232"/>
    </row>
    <row r="63" spans="1:7" x14ac:dyDescent="0.2">
      <c r="A63" s="232"/>
    </row>
    <row r="64" spans="1:7" x14ac:dyDescent="0.2">
      <c r="A64" s="232"/>
    </row>
  </sheetData>
  <sheetProtection password="CAE0" sheet="1" objects="1" scenarios="1"/>
  <mergeCells count="29">
    <mergeCell ref="D52:E52"/>
    <mergeCell ref="F52:G52"/>
    <mergeCell ref="D53:E53"/>
    <mergeCell ref="F53:G53"/>
    <mergeCell ref="A10:G10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35" t="s">
        <v>89</v>
      </c>
      <c r="B10" s="236"/>
      <c r="C10" s="236"/>
      <c r="D10" s="236"/>
      <c r="E10" s="236"/>
      <c r="F10" s="236"/>
      <c r="G10" s="237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45238</v>
      </c>
      <c r="B13" s="174" t="s">
        <v>95</v>
      </c>
      <c r="C13" s="175"/>
      <c r="D13" s="176" t="s">
        <v>96</v>
      </c>
      <c r="E13" s="177"/>
      <c r="F13" s="178" t="s">
        <v>97</v>
      </c>
      <c r="G13" s="179">
        <v>3072.46</v>
      </c>
    </row>
    <row r="14" spans="1:8" s="183" customFormat="1" ht="12.75" customHeight="1" x14ac:dyDescent="0.2">
      <c r="A14" s="173">
        <v>45238</v>
      </c>
      <c r="B14" s="174" t="s">
        <v>95</v>
      </c>
      <c r="C14" s="175"/>
      <c r="D14" s="176" t="s">
        <v>98</v>
      </c>
      <c r="E14" s="177"/>
      <c r="F14" s="181" t="s">
        <v>97</v>
      </c>
      <c r="G14" s="182">
        <v>3444</v>
      </c>
    </row>
    <row r="15" spans="1:8" s="180" customFormat="1" x14ac:dyDescent="0.2">
      <c r="A15" s="188">
        <v>45238</v>
      </c>
      <c r="B15" s="189" t="s">
        <v>95</v>
      </c>
      <c r="C15" s="190"/>
      <c r="D15" s="191" t="s">
        <v>102</v>
      </c>
      <c r="E15" s="192"/>
      <c r="F15" s="187" t="s">
        <v>97</v>
      </c>
      <c r="G15" s="193">
        <v>1444.62</v>
      </c>
    </row>
    <row r="16" spans="1:8" s="183" customFormat="1" ht="12.75" customHeight="1" x14ac:dyDescent="0.2">
      <c r="A16" s="173">
        <v>45238</v>
      </c>
      <c r="B16" s="189" t="s">
        <v>115</v>
      </c>
      <c r="C16" s="190"/>
      <c r="D16" s="185" t="s">
        <v>116</v>
      </c>
      <c r="E16" s="186"/>
      <c r="F16" s="181" t="s">
        <v>97</v>
      </c>
      <c r="G16" s="182">
        <v>278.43</v>
      </c>
    </row>
    <row r="17" spans="1:7" s="183" customFormat="1" ht="12.75" customHeight="1" x14ac:dyDescent="0.2">
      <c r="A17" s="173">
        <v>45238</v>
      </c>
      <c r="B17" s="194" t="s">
        <v>115</v>
      </c>
      <c r="C17" s="195"/>
      <c r="D17" s="185" t="s">
        <v>117</v>
      </c>
      <c r="E17" s="186"/>
      <c r="F17" s="181" t="s">
        <v>97</v>
      </c>
      <c r="G17" s="182">
        <v>3178.06</v>
      </c>
    </row>
    <row r="18" spans="1:7" s="180" customFormat="1" ht="13.5" customHeight="1" x14ac:dyDescent="0.2">
      <c r="A18" s="173">
        <v>45238</v>
      </c>
      <c r="B18" s="174" t="s">
        <v>115</v>
      </c>
      <c r="C18" s="175"/>
      <c r="D18" s="185" t="s">
        <v>118</v>
      </c>
      <c r="E18" s="186"/>
      <c r="F18" s="187" t="s">
        <v>97</v>
      </c>
      <c r="G18" s="182">
        <v>90.04</v>
      </c>
    </row>
    <row r="19" spans="1:7" s="180" customFormat="1" x14ac:dyDescent="0.2">
      <c r="A19" s="173">
        <v>45239</v>
      </c>
      <c r="B19" s="189" t="s">
        <v>115</v>
      </c>
      <c r="C19" s="190"/>
      <c r="D19" s="176" t="s">
        <v>121</v>
      </c>
      <c r="E19" s="177"/>
      <c r="F19" s="181" t="s">
        <v>97</v>
      </c>
      <c r="G19" s="182">
        <v>760.08</v>
      </c>
    </row>
    <row r="20" spans="1:7" s="183" customFormat="1" ht="12.75" customHeight="1" x14ac:dyDescent="0.2">
      <c r="A20" s="184">
        <v>45254</v>
      </c>
      <c r="B20" s="207" t="s">
        <v>95</v>
      </c>
      <c r="C20" s="207"/>
      <c r="D20" s="208" t="s">
        <v>96</v>
      </c>
      <c r="E20" s="208"/>
      <c r="F20" s="181" t="s">
        <v>97</v>
      </c>
      <c r="G20" s="209">
        <v>1223.94</v>
      </c>
    </row>
    <row r="21" spans="1:7" s="183" customFormat="1" ht="12.75" customHeight="1" x14ac:dyDescent="0.2">
      <c r="A21" s="184">
        <v>45254</v>
      </c>
      <c r="B21" s="210" t="s">
        <v>95</v>
      </c>
      <c r="C21" s="211"/>
      <c r="D21" s="191" t="s">
        <v>98</v>
      </c>
      <c r="E21" s="192"/>
      <c r="F21" s="212" t="s">
        <v>97</v>
      </c>
      <c r="G21" s="182">
        <v>1926.11</v>
      </c>
    </row>
    <row r="22" spans="1:7" s="180" customFormat="1" ht="11.25" customHeight="1" x14ac:dyDescent="0.2">
      <c r="A22" s="214">
        <v>45254</v>
      </c>
      <c r="B22" s="210" t="s">
        <v>95</v>
      </c>
      <c r="C22" s="211"/>
      <c r="D22" s="191" t="s">
        <v>102</v>
      </c>
      <c r="E22" s="192"/>
      <c r="F22" s="181" t="s">
        <v>97</v>
      </c>
      <c r="G22" s="182">
        <v>750</v>
      </c>
    </row>
    <row r="23" spans="1:7" s="180" customFormat="1" ht="11.25" customHeight="1" x14ac:dyDescent="0.2">
      <c r="A23" s="218"/>
      <c r="B23" s="219"/>
      <c r="C23" s="219"/>
      <c r="D23" s="220"/>
      <c r="E23" s="220"/>
      <c r="F23" s="181"/>
      <c r="G23" s="182"/>
    </row>
    <row r="24" spans="1:7" s="180" customFormat="1" ht="11.25" customHeight="1" x14ac:dyDescent="0.2">
      <c r="A24" s="218"/>
      <c r="B24" s="219"/>
      <c r="C24" s="219"/>
      <c r="D24" s="220"/>
      <c r="E24" s="220"/>
      <c r="F24" s="181"/>
      <c r="G24" s="182"/>
    </row>
    <row r="25" spans="1:7" ht="11.25" customHeight="1" x14ac:dyDescent="0.2">
      <c r="A25" s="221" t="s">
        <v>59</v>
      </c>
      <c r="B25" s="222"/>
      <c r="C25" s="222"/>
      <c r="D25" s="222"/>
      <c r="E25" s="222"/>
      <c r="F25" s="223"/>
      <c r="G25" s="224">
        <f>SUM(G13:G24)</f>
        <v>16167.740000000002</v>
      </c>
    </row>
    <row r="26" spans="1:7" ht="11.25" customHeight="1" x14ac:dyDescent="0.2">
      <c r="A26" s="225"/>
      <c r="B26" s="225"/>
      <c r="C26" s="225"/>
      <c r="D26" s="225"/>
      <c r="E26" s="225"/>
      <c r="F26" s="225"/>
      <c r="G26" s="226"/>
    </row>
    <row r="27" spans="1:7" ht="11.25" customHeight="1" x14ac:dyDescent="0.2">
      <c r="A27" s="225"/>
      <c r="B27" s="225"/>
      <c r="C27" s="225"/>
      <c r="D27" s="225"/>
      <c r="E27" s="225"/>
      <c r="F27" s="225"/>
      <c r="G27" s="226"/>
    </row>
    <row r="28" spans="1:7" ht="11.25" customHeight="1" x14ac:dyDescent="0.2">
      <c r="A28" s="225"/>
      <c r="B28" s="225"/>
      <c r="C28" s="225"/>
      <c r="D28" s="225"/>
      <c r="E28" s="225"/>
      <c r="F28" s="225"/>
      <c r="G28" s="226"/>
    </row>
    <row r="29" spans="1:7" ht="11.25" customHeight="1" x14ac:dyDescent="0.2">
      <c r="A29" s="225"/>
      <c r="B29" s="225"/>
      <c r="C29" s="225"/>
      <c r="D29" s="225"/>
      <c r="E29" s="225"/>
      <c r="F29" s="225"/>
      <c r="G29" s="226"/>
    </row>
    <row r="30" spans="1:7" ht="11.25" customHeight="1" x14ac:dyDescent="0.2">
      <c r="A30" s="225"/>
      <c r="B30" s="225"/>
      <c r="C30" s="225"/>
      <c r="D30" s="225"/>
      <c r="E30" s="225"/>
      <c r="F30" s="225"/>
      <c r="G30" s="226"/>
    </row>
    <row r="31" spans="1:7" ht="11.25" customHeight="1" x14ac:dyDescent="0.2">
      <c r="A31" s="225"/>
      <c r="B31" s="225"/>
      <c r="C31" s="225"/>
      <c r="D31" s="225"/>
      <c r="E31" s="225"/>
      <c r="F31" s="225"/>
      <c r="G31" s="226"/>
    </row>
    <row r="32" spans="1:7" ht="11.25" customHeight="1" x14ac:dyDescent="0.2">
      <c r="A32" s="225"/>
      <c r="B32" s="225"/>
      <c r="C32" s="225"/>
      <c r="D32" s="225"/>
      <c r="E32" s="225"/>
      <c r="F32" s="225"/>
      <c r="G32" s="226"/>
    </row>
    <row r="33" spans="1:7" ht="11.25" customHeight="1" x14ac:dyDescent="0.2">
      <c r="A33" s="225"/>
      <c r="B33" s="225"/>
      <c r="C33" s="225"/>
      <c r="D33" s="225"/>
      <c r="E33" s="225"/>
      <c r="F33" s="225"/>
      <c r="G33" s="226"/>
    </row>
    <row r="34" spans="1:7" ht="11.25" customHeight="1" x14ac:dyDescent="0.2">
      <c r="A34" s="225"/>
      <c r="B34" s="225"/>
      <c r="C34" s="225"/>
      <c r="D34" s="225"/>
      <c r="E34" s="225"/>
      <c r="F34" s="225"/>
      <c r="G34" s="226"/>
    </row>
    <row r="35" spans="1:7" ht="11.25" customHeight="1" x14ac:dyDescent="0.2">
      <c r="A35" s="225"/>
      <c r="B35" s="225"/>
      <c r="C35" s="225"/>
      <c r="D35" s="225"/>
      <c r="E35" s="225"/>
      <c r="F35" s="225"/>
      <c r="G35" s="226"/>
    </row>
    <row r="36" spans="1:7" ht="11.25" customHeight="1" x14ac:dyDescent="0.2">
      <c r="A36" s="225"/>
      <c r="B36" s="225"/>
      <c r="C36" s="225"/>
      <c r="D36" s="225"/>
      <c r="E36" s="225"/>
      <c r="F36" s="225"/>
      <c r="G36" s="226"/>
    </row>
    <row r="37" spans="1:7" ht="11.25" customHeight="1" x14ac:dyDescent="0.2">
      <c r="A37" s="225"/>
      <c r="B37" s="225"/>
      <c r="C37" s="225"/>
      <c r="D37" s="225"/>
      <c r="E37" s="225"/>
      <c r="F37" s="225"/>
      <c r="G37" s="226"/>
    </row>
    <row r="38" spans="1:7" ht="11.25" customHeight="1" x14ac:dyDescent="0.2">
      <c r="A38" s="225"/>
      <c r="B38" s="225"/>
      <c r="C38" s="225"/>
      <c r="D38" s="225"/>
      <c r="E38" s="225"/>
      <c r="F38" s="225"/>
      <c r="G38" s="226"/>
    </row>
    <row r="39" spans="1:7" ht="11.25" customHeight="1" x14ac:dyDescent="0.2">
      <c r="A39" s="225"/>
      <c r="B39" s="225"/>
      <c r="C39" s="225"/>
      <c r="D39" s="225"/>
      <c r="E39" s="225"/>
      <c r="F39" s="225"/>
      <c r="G39" s="226"/>
    </row>
    <row r="40" spans="1:7" ht="11.25" customHeight="1" x14ac:dyDescent="0.2">
      <c r="A40" s="225"/>
      <c r="B40" s="225"/>
      <c r="C40" s="225"/>
      <c r="D40" s="225"/>
      <c r="E40" s="225"/>
      <c r="F40" s="225"/>
      <c r="G40" s="226"/>
    </row>
    <row r="41" spans="1:7" ht="11.25" customHeight="1" x14ac:dyDescent="0.2">
      <c r="A41" s="225"/>
      <c r="B41" s="225"/>
      <c r="C41" s="225"/>
      <c r="D41" s="225"/>
      <c r="E41" s="225"/>
      <c r="F41" s="225"/>
      <c r="G41" s="226"/>
    </row>
    <row r="42" spans="1:7" ht="11.25" customHeight="1" x14ac:dyDescent="0.2">
      <c r="A42" s="225"/>
      <c r="B42" s="225"/>
      <c r="C42" s="225"/>
      <c r="D42" s="225"/>
      <c r="E42" s="225"/>
      <c r="F42" s="225"/>
      <c r="G42" s="226"/>
    </row>
    <row r="43" spans="1:7" ht="11.25" customHeight="1" x14ac:dyDescent="0.2">
      <c r="A43" s="225"/>
      <c r="B43" s="225"/>
      <c r="C43" s="225"/>
      <c r="D43" s="225"/>
      <c r="E43" s="225"/>
      <c r="F43" s="225"/>
      <c r="G43" s="226"/>
    </row>
    <row r="44" spans="1:7" ht="11.25" customHeight="1" x14ac:dyDescent="0.2">
      <c r="A44" s="225"/>
      <c r="B44" s="225"/>
      <c r="C44" s="225"/>
      <c r="D44" s="225"/>
      <c r="E44" s="225"/>
      <c r="F44" s="225"/>
      <c r="G44" s="226"/>
    </row>
    <row r="45" spans="1:7" ht="11.25" customHeight="1" x14ac:dyDescent="0.2">
      <c r="A45" s="225"/>
      <c r="B45" s="225"/>
      <c r="C45" s="225"/>
      <c r="D45" s="225"/>
      <c r="E45" s="225"/>
      <c r="F45" s="225"/>
      <c r="G45" s="226"/>
    </row>
    <row r="46" spans="1:7" ht="11.25" customHeight="1" x14ac:dyDescent="0.2">
      <c r="A46" s="225"/>
      <c r="B46" s="225"/>
      <c r="C46" s="225"/>
      <c r="D46" s="225"/>
      <c r="E46" s="225"/>
      <c r="F46" s="225"/>
      <c r="G46" s="226"/>
    </row>
    <row r="47" spans="1:7" ht="11.25" customHeight="1" x14ac:dyDescent="0.2">
      <c r="A47" s="225"/>
      <c r="B47" s="225"/>
      <c r="C47" s="225"/>
      <c r="D47" s="225"/>
      <c r="E47" s="225"/>
      <c r="F47" s="225"/>
      <c r="G47" s="226"/>
    </row>
    <row r="48" spans="1:7" ht="11.25" customHeight="1" x14ac:dyDescent="0.2">
      <c r="A48" s="225"/>
      <c r="B48" s="225"/>
      <c r="C48" s="225"/>
      <c r="D48" s="225"/>
      <c r="E48" s="225"/>
      <c r="F48" s="225"/>
      <c r="G48" s="226"/>
    </row>
    <row r="49" spans="1:7" ht="11.25" customHeight="1" x14ac:dyDescent="0.2">
      <c r="A49" s="225"/>
      <c r="B49" s="225"/>
      <c r="C49" s="225"/>
      <c r="D49" s="225"/>
      <c r="E49" s="225"/>
      <c r="F49" s="225"/>
      <c r="G49" s="226"/>
    </row>
    <row r="50" spans="1:7" ht="11.25" customHeight="1" x14ac:dyDescent="0.2">
      <c r="A50" s="225"/>
      <c r="B50" s="225"/>
      <c r="C50" s="225"/>
      <c r="D50" s="225"/>
      <c r="E50" s="225"/>
      <c r="F50" s="225"/>
      <c r="G50" s="226"/>
    </row>
    <row r="51" spans="1:7" ht="11.25" customHeight="1" x14ac:dyDescent="0.2">
      <c r="A51" s="225"/>
      <c r="B51" s="225"/>
      <c r="C51" s="225"/>
      <c r="D51" s="225"/>
      <c r="E51" s="225"/>
      <c r="F51" s="225"/>
      <c r="G51" s="226"/>
    </row>
    <row r="52" spans="1:7" ht="11.25" customHeight="1" x14ac:dyDescent="0.2">
      <c r="A52" s="225"/>
      <c r="B52" s="225"/>
      <c r="C52" s="225"/>
      <c r="D52" s="225"/>
      <c r="E52" s="225"/>
      <c r="F52" s="225"/>
      <c r="G52" s="226"/>
    </row>
    <row r="53" spans="1:7" ht="11.25" customHeight="1" x14ac:dyDescent="0.2">
      <c r="A53" s="225"/>
      <c r="B53" s="225"/>
      <c r="C53" s="225"/>
      <c r="D53" s="225"/>
      <c r="E53" s="225"/>
      <c r="F53" s="225"/>
      <c r="G53" s="226"/>
    </row>
    <row r="54" spans="1:7" ht="9.9499999999999993" customHeight="1" x14ac:dyDescent="0.2">
      <c r="A54" s="225"/>
      <c r="B54" s="225"/>
      <c r="C54" s="225"/>
      <c r="D54" s="225"/>
      <c r="E54" s="225"/>
      <c r="F54" s="225"/>
      <c r="G54" s="226"/>
    </row>
    <row r="55" spans="1:7" ht="9.9499999999999993" customHeight="1" x14ac:dyDescent="0.2">
      <c r="A55" s="227"/>
      <c r="B55" s="227"/>
      <c r="C55" s="227"/>
      <c r="D55" s="153"/>
      <c r="E55" s="153"/>
      <c r="F55" s="153"/>
      <c r="G55" s="153"/>
    </row>
    <row r="56" spans="1:7" ht="9.9499999999999993" customHeight="1" x14ac:dyDescent="0.2">
      <c r="A56" s="228"/>
      <c r="B56" s="228"/>
      <c r="C56" s="228"/>
      <c r="D56" s="229"/>
      <c r="E56" s="229"/>
      <c r="F56" s="152"/>
      <c r="G56" s="152"/>
    </row>
    <row r="57" spans="1:7" ht="9.9499999999999993" customHeight="1" x14ac:dyDescent="0.2">
      <c r="A57" s="228"/>
      <c r="B57" s="228"/>
      <c r="C57" s="228"/>
      <c r="D57" s="228"/>
      <c r="E57" s="228"/>
      <c r="F57" s="228"/>
      <c r="G57" s="230"/>
    </row>
    <row r="58" spans="1:7" ht="9.9499999999999993" customHeight="1" x14ac:dyDescent="0.2">
      <c r="A58" s="225"/>
      <c r="B58" s="225"/>
      <c r="C58" s="225"/>
      <c r="D58" s="225"/>
      <c r="E58" s="225"/>
      <c r="F58" s="225"/>
      <c r="G58" s="226"/>
    </row>
    <row r="59" spans="1:7" ht="9.9499999999999993" customHeight="1" x14ac:dyDescent="0.2">
      <c r="A59" s="225"/>
      <c r="B59" s="225"/>
      <c r="C59" s="225"/>
      <c r="D59" s="225"/>
      <c r="E59" s="225"/>
      <c r="F59" s="225"/>
      <c r="G59" s="226"/>
    </row>
    <row r="60" spans="1:7" x14ac:dyDescent="0.2">
      <c r="A60" s="225"/>
      <c r="B60" s="225"/>
      <c r="C60" s="225"/>
      <c r="D60" s="225"/>
      <c r="E60" s="225"/>
      <c r="F60" s="225"/>
      <c r="G60" s="226"/>
    </row>
    <row r="61" spans="1:7" x14ac:dyDescent="0.2">
      <c r="A61" s="231"/>
      <c r="B61" s="231"/>
      <c r="C61" s="231"/>
      <c r="D61" s="231"/>
      <c r="E61" s="225"/>
      <c r="F61" s="225"/>
      <c r="G61" s="226"/>
    </row>
    <row r="62" spans="1:7" x14ac:dyDescent="0.2">
      <c r="A62" s="225"/>
      <c r="B62" s="225"/>
      <c r="C62" s="225"/>
      <c r="D62" s="225"/>
      <c r="E62" s="225"/>
      <c r="F62" s="225"/>
      <c r="G62" s="226"/>
    </row>
    <row r="63" spans="1:7" x14ac:dyDescent="0.2">
      <c r="A63" s="232"/>
    </row>
    <row r="64" spans="1:7" x14ac:dyDescent="0.2">
      <c r="A64" s="232"/>
    </row>
    <row r="65" spans="1:1" x14ac:dyDescent="0.2">
      <c r="A65" s="232"/>
    </row>
    <row r="66" spans="1:1" x14ac:dyDescent="0.2">
      <c r="A66" s="232"/>
    </row>
    <row r="67" spans="1:1" x14ac:dyDescent="0.2">
      <c r="A67" s="232"/>
    </row>
  </sheetData>
  <sheetProtection password="CAE0" sheet="1" objects="1" scenarios="1"/>
  <mergeCells count="31">
    <mergeCell ref="D55:E55"/>
    <mergeCell ref="F55:G55"/>
    <mergeCell ref="D56:E56"/>
    <mergeCell ref="F56:G56"/>
    <mergeCell ref="A10:G10"/>
    <mergeCell ref="B22:C22"/>
    <mergeCell ref="D22:E22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35" t="s">
        <v>89</v>
      </c>
      <c r="B10" s="236"/>
      <c r="C10" s="236"/>
      <c r="D10" s="236"/>
      <c r="E10" s="236"/>
      <c r="F10" s="236"/>
      <c r="G10" s="237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45238</v>
      </c>
      <c r="B13" s="174" t="s">
        <v>106</v>
      </c>
      <c r="C13" s="175"/>
      <c r="D13" s="176" t="s">
        <v>107</v>
      </c>
      <c r="E13" s="177"/>
      <c r="F13" s="181" t="s">
        <v>108</v>
      </c>
      <c r="G13" s="179">
        <v>1214.4000000000001</v>
      </c>
    </row>
    <row r="14" spans="1:8" s="183" customFormat="1" ht="12.75" customHeight="1" x14ac:dyDescent="0.2">
      <c r="A14" s="184">
        <v>45239</v>
      </c>
      <c r="B14" s="174" t="s">
        <v>109</v>
      </c>
      <c r="C14" s="175"/>
      <c r="D14" s="185" t="s">
        <v>110</v>
      </c>
      <c r="E14" s="186"/>
      <c r="F14" s="187" t="s">
        <v>108</v>
      </c>
      <c r="G14" s="182">
        <v>399.6</v>
      </c>
    </row>
    <row r="15" spans="1:8" s="180" customFormat="1" x14ac:dyDescent="0.2">
      <c r="A15" s="188">
        <v>45239</v>
      </c>
      <c r="B15" s="174" t="s">
        <v>111</v>
      </c>
      <c r="C15" s="175"/>
      <c r="D15" s="176" t="s">
        <v>112</v>
      </c>
      <c r="E15" s="177"/>
      <c r="F15" s="178" t="s">
        <v>108</v>
      </c>
      <c r="G15" s="193">
        <v>927</v>
      </c>
    </row>
    <row r="16" spans="1:8" s="183" customFormat="1" ht="12.75" customHeight="1" x14ac:dyDescent="0.2">
      <c r="A16" s="173">
        <v>45243</v>
      </c>
      <c r="B16" s="189" t="s">
        <v>119</v>
      </c>
      <c r="C16" s="190"/>
      <c r="D16" s="176" t="s">
        <v>120</v>
      </c>
      <c r="E16" s="177"/>
      <c r="F16" s="181" t="s">
        <v>108</v>
      </c>
      <c r="G16" s="182">
        <v>822.65</v>
      </c>
    </row>
    <row r="17" spans="1:7" s="183" customFormat="1" ht="12.75" customHeight="1" x14ac:dyDescent="0.2">
      <c r="A17" s="173">
        <v>45230</v>
      </c>
      <c r="B17" s="174" t="s">
        <v>122</v>
      </c>
      <c r="C17" s="175"/>
      <c r="D17" s="176" t="s">
        <v>123</v>
      </c>
      <c r="E17" s="177"/>
      <c r="F17" s="181" t="s">
        <v>108</v>
      </c>
      <c r="G17" s="179">
        <v>649</v>
      </c>
    </row>
    <row r="18" spans="1:7" s="180" customFormat="1" ht="13.5" customHeight="1" x14ac:dyDescent="0.2">
      <c r="A18" s="173">
        <v>45243</v>
      </c>
      <c r="B18" s="174"/>
      <c r="C18" s="175"/>
      <c r="D18" s="176" t="s">
        <v>124</v>
      </c>
      <c r="E18" s="177"/>
      <c r="F18" s="181" t="s">
        <v>108</v>
      </c>
      <c r="G18" s="179">
        <v>356.36</v>
      </c>
    </row>
    <row r="19" spans="1:7" s="180" customFormat="1" x14ac:dyDescent="0.2">
      <c r="A19" s="199">
        <v>45231</v>
      </c>
      <c r="B19" s="174" t="s">
        <v>129</v>
      </c>
      <c r="C19" s="175"/>
      <c r="D19" s="176" t="s">
        <v>130</v>
      </c>
      <c r="E19" s="177"/>
      <c r="F19" s="181" t="s">
        <v>108</v>
      </c>
      <c r="G19" s="182">
        <v>120</v>
      </c>
    </row>
    <row r="20" spans="1:7" s="183" customFormat="1" ht="12.75" customHeight="1" x14ac:dyDescent="0.2">
      <c r="A20" s="214">
        <v>45255</v>
      </c>
      <c r="B20" s="210" t="s">
        <v>142</v>
      </c>
      <c r="C20" s="211"/>
      <c r="D20" s="191" t="s">
        <v>143</v>
      </c>
      <c r="E20" s="192"/>
      <c r="F20" s="212" t="s">
        <v>108</v>
      </c>
      <c r="G20" s="182">
        <v>139.9</v>
      </c>
    </row>
    <row r="21" spans="1:7" s="183" customFormat="1" ht="12.75" customHeight="1" x14ac:dyDescent="0.2">
      <c r="A21" s="215">
        <v>45260</v>
      </c>
      <c r="B21" s="210" t="s">
        <v>146</v>
      </c>
      <c r="C21" s="211"/>
      <c r="D21" s="191" t="s">
        <v>147</v>
      </c>
      <c r="E21" s="192"/>
      <c r="F21" s="212" t="s">
        <v>108</v>
      </c>
      <c r="G21" s="182">
        <v>786.3</v>
      </c>
    </row>
    <row r="22" spans="1:7" s="180" customFormat="1" ht="11.25" customHeight="1" x14ac:dyDescent="0.2">
      <c r="A22" s="215">
        <v>45260</v>
      </c>
      <c r="B22" s="210" t="s">
        <v>148</v>
      </c>
      <c r="C22" s="211"/>
      <c r="D22" s="191" t="s">
        <v>149</v>
      </c>
      <c r="E22" s="192"/>
      <c r="F22" s="212" t="s">
        <v>108</v>
      </c>
      <c r="G22" s="182">
        <v>545</v>
      </c>
    </row>
    <row r="23" spans="1:7" s="180" customFormat="1" ht="11.25" customHeight="1" x14ac:dyDescent="0.2">
      <c r="A23" s="215">
        <v>45058</v>
      </c>
      <c r="B23" s="210" t="s">
        <v>150</v>
      </c>
      <c r="C23" s="211"/>
      <c r="D23" s="191" t="s">
        <v>151</v>
      </c>
      <c r="E23" s="192"/>
      <c r="F23" s="212" t="s">
        <v>108</v>
      </c>
      <c r="G23" s="182">
        <v>58.8</v>
      </c>
    </row>
    <row r="24" spans="1:7" s="180" customFormat="1" x14ac:dyDescent="0.2">
      <c r="A24" s="215">
        <v>45272</v>
      </c>
      <c r="B24" s="210" t="s">
        <v>152</v>
      </c>
      <c r="C24" s="211"/>
      <c r="D24" s="191" t="s">
        <v>153</v>
      </c>
      <c r="E24" s="192"/>
      <c r="F24" s="212" t="s">
        <v>108</v>
      </c>
      <c r="G24" s="182">
        <v>443.54</v>
      </c>
    </row>
    <row r="25" spans="1:7" s="180" customFormat="1" ht="11.25" customHeight="1" x14ac:dyDescent="0.2">
      <c r="A25" s="218"/>
      <c r="B25" s="219"/>
      <c r="C25" s="219"/>
      <c r="D25" s="220"/>
      <c r="E25" s="220"/>
      <c r="F25" s="181"/>
      <c r="G25" s="182"/>
    </row>
    <row r="26" spans="1:7" s="180" customFormat="1" ht="11.25" customHeight="1" x14ac:dyDescent="0.2">
      <c r="A26" s="218"/>
      <c r="B26" s="219"/>
      <c r="C26" s="219"/>
      <c r="D26" s="220"/>
      <c r="E26" s="220"/>
      <c r="F26" s="181"/>
      <c r="G26" s="182"/>
    </row>
    <row r="27" spans="1:7" ht="11.25" customHeight="1" x14ac:dyDescent="0.2">
      <c r="A27" s="221" t="s">
        <v>59</v>
      </c>
      <c r="B27" s="222"/>
      <c r="C27" s="222"/>
      <c r="D27" s="222"/>
      <c r="E27" s="222"/>
      <c r="F27" s="223"/>
      <c r="G27" s="224">
        <f>SUM(G13:G26)</f>
        <v>6462.55</v>
      </c>
    </row>
    <row r="28" spans="1:7" ht="11.25" customHeight="1" x14ac:dyDescent="0.2">
      <c r="A28" s="225"/>
      <c r="B28" s="225"/>
      <c r="C28" s="225"/>
      <c r="D28" s="225"/>
      <c r="E28" s="225"/>
      <c r="F28" s="225"/>
      <c r="G28" s="226"/>
    </row>
    <row r="29" spans="1:7" ht="11.25" customHeight="1" x14ac:dyDescent="0.2">
      <c r="A29" s="225"/>
      <c r="B29" s="225"/>
      <c r="C29" s="225"/>
      <c r="D29" s="225"/>
      <c r="E29" s="225"/>
      <c r="F29" s="225"/>
      <c r="G29" s="226"/>
    </row>
    <row r="30" spans="1:7" ht="11.25" customHeight="1" x14ac:dyDescent="0.2">
      <c r="A30" s="225"/>
      <c r="B30" s="225"/>
      <c r="C30" s="225"/>
      <c r="D30" s="225"/>
      <c r="E30" s="225"/>
      <c r="F30" s="225"/>
      <c r="G30" s="226"/>
    </row>
    <row r="31" spans="1:7" ht="11.25" customHeight="1" x14ac:dyDescent="0.2">
      <c r="A31" s="225"/>
      <c r="B31" s="225"/>
      <c r="C31" s="225"/>
      <c r="D31" s="225"/>
      <c r="E31" s="225"/>
      <c r="F31" s="225"/>
      <c r="G31" s="226"/>
    </row>
    <row r="32" spans="1:7" ht="11.25" customHeight="1" x14ac:dyDescent="0.2">
      <c r="A32" s="225"/>
      <c r="B32" s="225"/>
      <c r="C32" s="225"/>
      <c r="D32" s="225"/>
      <c r="E32" s="225"/>
      <c r="F32" s="225"/>
      <c r="G32" s="226"/>
    </row>
    <row r="33" spans="1:7" ht="11.25" customHeight="1" x14ac:dyDescent="0.2">
      <c r="A33" s="225"/>
      <c r="B33" s="225"/>
      <c r="C33" s="225"/>
      <c r="D33" s="225"/>
      <c r="E33" s="225"/>
      <c r="F33" s="225"/>
      <c r="G33" s="226"/>
    </row>
    <row r="34" spans="1:7" ht="11.25" customHeight="1" x14ac:dyDescent="0.2">
      <c r="A34" s="225"/>
      <c r="B34" s="225"/>
      <c r="C34" s="225"/>
      <c r="D34" s="225"/>
      <c r="E34" s="225"/>
      <c r="F34" s="225"/>
      <c r="G34" s="226"/>
    </row>
    <row r="35" spans="1:7" ht="11.25" customHeight="1" x14ac:dyDescent="0.2">
      <c r="A35" s="225"/>
      <c r="B35" s="225"/>
      <c r="C35" s="225"/>
      <c r="D35" s="225"/>
      <c r="E35" s="225"/>
      <c r="F35" s="225"/>
      <c r="G35" s="226"/>
    </row>
    <row r="36" spans="1:7" ht="11.25" customHeight="1" x14ac:dyDescent="0.2">
      <c r="A36" s="225"/>
      <c r="B36" s="225"/>
      <c r="C36" s="225"/>
      <c r="D36" s="225"/>
      <c r="E36" s="225"/>
      <c r="F36" s="225"/>
      <c r="G36" s="226"/>
    </row>
    <row r="37" spans="1:7" ht="11.25" customHeight="1" x14ac:dyDescent="0.2">
      <c r="A37" s="225"/>
      <c r="B37" s="225"/>
      <c r="C37" s="225"/>
      <c r="D37" s="225"/>
      <c r="E37" s="225"/>
      <c r="F37" s="225"/>
      <c r="G37" s="226"/>
    </row>
    <row r="38" spans="1:7" ht="11.25" customHeight="1" x14ac:dyDescent="0.2">
      <c r="A38" s="225"/>
      <c r="B38" s="225"/>
      <c r="C38" s="225"/>
      <c r="D38" s="225"/>
      <c r="E38" s="225"/>
      <c r="F38" s="225"/>
      <c r="G38" s="226"/>
    </row>
    <row r="39" spans="1:7" ht="11.25" customHeight="1" x14ac:dyDescent="0.2">
      <c r="A39" s="225"/>
      <c r="B39" s="225"/>
      <c r="C39" s="225"/>
      <c r="D39" s="225"/>
      <c r="E39" s="225"/>
      <c r="F39" s="225"/>
      <c r="G39" s="226"/>
    </row>
    <row r="40" spans="1:7" ht="11.25" customHeight="1" x14ac:dyDescent="0.2">
      <c r="A40" s="225"/>
      <c r="B40" s="225"/>
      <c r="C40" s="225"/>
      <c r="D40" s="225"/>
      <c r="E40" s="225"/>
      <c r="F40" s="225"/>
      <c r="G40" s="226"/>
    </row>
    <row r="41" spans="1:7" ht="11.25" customHeight="1" x14ac:dyDescent="0.2">
      <c r="A41" s="225"/>
      <c r="B41" s="225"/>
      <c r="C41" s="225"/>
      <c r="D41" s="225"/>
      <c r="E41" s="225"/>
      <c r="F41" s="225"/>
      <c r="G41" s="226"/>
    </row>
    <row r="42" spans="1:7" ht="11.25" customHeight="1" x14ac:dyDescent="0.2">
      <c r="A42" s="225"/>
      <c r="B42" s="225"/>
      <c r="C42" s="225"/>
      <c r="D42" s="225"/>
      <c r="E42" s="225"/>
      <c r="F42" s="225"/>
      <c r="G42" s="226"/>
    </row>
    <row r="43" spans="1:7" ht="11.25" customHeight="1" x14ac:dyDescent="0.2">
      <c r="A43" s="225"/>
      <c r="B43" s="225"/>
      <c r="C43" s="225"/>
      <c r="D43" s="225"/>
      <c r="E43" s="225"/>
      <c r="F43" s="225"/>
      <c r="G43" s="226"/>
    </row>
    <row r="44" spans="1:7" ht="11.25" customHeight="1" x14ac:dyDescent="0.2">
      <c r="A44" s="225"/>
      <c r="B44" s="225"/>
      <c r="C44" s="225"/>
      <c r="D44" s="225"/>
      <c r="E44" s="225"/>
      <c r="F44" s="225"/>
      <c r="G44" s="226"/>
    </row>
    <row r="45" spans="1:7" ht="11.25" customHeight="1" x14ac:dyDescent="0.2">
      <c r="A45" s="225"/>
      <c r="B45" s="225"/>
      <c r="C45" s="225"/>
      <c r="D45" s="225"/>
      <c r="E45" s="225"/>
      <c r="F45" s="225"/>
      <c r="G45" s="226"/>
    </row>
    <row r="46" spans="1:7" ht="11.25" customHeight="1" x14ac:dyDescent="0.2">
      <c r="A46" s="225"/>
      <c r="B46" s="225"/>
      <c r="C46" s="225"/>
      <c r="D46" s="225"/>
      <c r="E46" s="225"/>
      <c r="F46" s="225"/>
      <c r="G46" s="226"/>
    </row>
    <row r="47" spans="1:7" ht="11.25" customHeight="1" x14ac:dyDescent="0.2">
      <c r="A47" s="225"/>
      <c r="B47" s="225"/>
      <c r="C47" s="225"/>
      <c r="D47" s="225"/>
      <c r="E47" s="225"/>
      <c r="F47" s="225"/>
      <c r="G47" s="226"/>
    </row>
    <row r="48" spans="1:7" ht="11.25" customHeight="1" x14ac:dyDescent="0.2">
      <c r="A48" s="225"/>
      <c r="B48" s="225"/>
      <c r="C48" s="225"/>
      <c r="D48" s="225"/>
      <c r="E48" s="225"/>
      <c r="F48" s="225"/>
      <c r="G48" s="226"/>
    </row>
    <row r="49" spans="1:7" ht="11.25" customHeight="1" x14ac:dyDescent="0.2">
      <c r="A49" s="225"/>
      <c r="B49" s="225"/>
      <c r="C49" s="225"/>
      <c r="D49" s="225"/>
      <c r="E49" s="225"/>
      <c r="F49" s="225"/>
      <c r="G49" s="226"/>
    </row>
    <row r="50" spans="1:7" ht="11.25" customHeight="1" x14ac:dyDescent="0.2">
      <c r="A50" s="225"/>
      <c r="B50" s="225"/>
      <c r="C50" s="225"/>
      <c r="D50" s="225"/>
      <c r="E50" s="225"/>
      <c r="F50" s="225"/>
      <c r="G50" s="226"/>
    </row>
    <row r="51" spans="1:7" ht="11.25" customHeight="1" x14ac:dyDescent="0.2">
      <c r="A51" s="225"/>
      <c r="B51" s="225"/>
      <c r="C51" s="225"/>
      <c r="D51" s="225"/>
      <c r="E51" s="225"/>
      <c r="F51" s="225"/>
      <c r="G51" s="226"/>
    </row>
    <row r="52" spans="1:7" ht="11.25" customHeight="1" x14ac:dyDescent="0.2">
      <c r="A52" s="225"/>
      <c r="B52" s="225"/>
      <c r="C52" s="225"/>
      <c r="D52" s="225"/>
      <c r="E52" s="225"/>
      <c r="F52" s="225"/>
      <c r="G52" s="226"/>
    </row>
    <row r="53" spans="1:7" ht="11.25" customHeight="1" x14ac:dyDescent="0.2">
      <c r="A53" s="225"/>
      <c r="B53" s="225"/>
      <c r="C53" s="225"/>
      <c r="D53" s="225"/>
      <c r="E53" s="225"/>
      <c r="F53" s="225"/>
      <c r="G53" s="226"/>
    </row>
    <row r="54" spans="1:7" ht="11.25" customHeight="1" x14ac:dyDescent="0.2">
      <c r="A54" s="225"/>
      <c r="B54" s="225"/>
      <c r="C54" s="225"/>
      <c r="D54" s="225"/>
      <c r="E54" s="225"/>
      <c r="F54" s="225"/>
      <c r="G54" s="226"/>
    </row>
    <row r="55" spans="1:7" ht="11.25" customHeight="1" x14ac:dyDescent="0.2">
      <c r="A55" s="225"/>
      <c r="B55" s="225"/>
      <c r="C55" s="225"/>
      <c r="D55" s="225"/>
      <c r="E55" s="225"/>
      <c r="F55" s="225"/>
      <c r="G55" s="226"/>
    </row>
    <row r="56" spans="1:7" ht="9.9499999999999993" customHeight="1" x14ac:dyDescent="0.2">
      <c r="A56" s="225"/>
      <c r="B56" s="225"/>
      <c r="C56" s="225"/>
      <c r="D56" s="225"/>
      <c r="E56" s="225"/>
      <c r="F56" s="225"/>
      <c r="G56" s="226"/>
    </row>
    <row r="57" spans="1:7" ht="9.9499999999999993" customHeight="1" x14ac:dyDescent="0.2">
      <c r="A57" s="227"/>
      <c r="B57" s="227"/>
      <c r="C57" s="227"/>
      <c r="D57" s="153"/>
      <c r="E57" s="153"/>
      <c r="F57" s="153"/>
      <c r="G57" s="153"/>
    </row>
    <row r="58" spans="1:7" ht="9.9499999999999993" customHeight="1" x14ac:dyDescent="0.2">
      <c r="A58" s="228"/>
      <c r="B58" s="228"/>
      <c r="C58" s="228"/>
      <c r="D58" s="229"/>
      <c r="E58" s="229"/>
      <c r="F58" s="152"/>
      <c r="G58" s="152"/>
    </row>
    <row r="59" spans="1:7" ht="9.9499999999999993" customHeight="1" x14ac:dyDescent="0.2">
      <c r="A59" s="228"/>
      <c r="B59" s="228"/>
      <c r="C59" s="228"/>
      <c r="D59" s="228"/>
      <c r="E59" s="228"/>
      <c r="F59" s="228"/>
      <c r="G59" s="230"/>
    </row>
    <row r="60" spans="1:7" ht="9.9499999999999993" customHeight="1" x14ac:dyDescent="0.2">
      <c r="A60" s="225"/>
      <c r="B60" s="225"/>
      <c r="C60" s="225"/>
      <c r="D60" s="225"/>
      <c r="E60" s="225"/>
      <c r="F60" s="225"/>
      <c r="G60" s="226"/>
    </row>
    <row r="61" spans="1:7" ht="9.9499999999999993" customHeight="1" x14ac:dyDescent="0.2">
      <c r="A61" s="225"/>
      <c r="B61" s="225"/>
      <c r="C61" s="225"/>
      <c r="D61" s="225"/>
      <c r="E61" s="225"/>
      <c r="F61" s="225"/>
      <c r="G61" s="226"/>
    </row>
    <row r="62" spans="1:7" x14ac:dyDescent="0.2">
      <c r="A62" s="225"/>
      <c r="B62" s="225"/>
      <c r="C62" s="225"/>
      <c r="D62" s="225"/>
      <c r="E62" s="225"/>
      <c r="F62" s="225"/>
      <c r="G62" s="226"/>
    </row>
    <row r="63" spans="1:7" x14ac:dyDescent="0.2">
      <c r="A63" s="231"/>
      <c r="B63" s="231"/>
      <c r="C63" s="231"/>
      <c r="D63" s="231"/>
      <c r="E63" s="225"/>
      <c r="F63" s="225"/>
      <c r="G63" s="226"/>
    </row>
    <row r="64" spans="1:7" x14ac:dyDescent="0.2">
      <c r="A64" s="225"/>
      <c r="B64" s="225"/>
      <c r="C64" s="225"/>
      <c r="D64" s="225"/>
      <c r="E64" s="225"/>
      <c r="F64" s="225"/>
      <c r="G64" s="226"/>
    </row>
    <row r="65" spans="1:1" x14ac:dyDescent="0.2">
      <c r="A65" s="232"/>
    </row>
    <row r="66" spans="1:1" x14ac:dyDescent="0.2">
      <c r="A66" s="232"/>
    </row>
    <row r="67" spans="1:1" x14ac:dyDescent="0.2">
      <c r="A67" s="232"/>
    </row>
    <row r="68" spans="1:1" x14ac:dyDescent="0.2">
      <c r="A68" s="232"/>
    </row>
    <row r="69" spans="1:1" x14ac:dyDescent="0.2">
      <c r="A69" s="232"/>
    </row>
  </sheetData>
  <sheetProtection password="CAE0" sheet="1" objects="1" scenarios="1"/>
  <mergeCells count="35">
    <mergeCell ref="D57:E57"/>
    <mergeCell ref="F57:G57"/>
    <mergeCell ref="D58:E58"/>
    <mergeCell ref="F58:G58"/>
    <mergeCell ref="A10:G10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4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35" t="s">
        <v>89</v>
      </c>
      <c r="B10" s="236"/>
      <c r="C10" s="236"/>
      <c r="D10" s="236"/>
      <c r="E10" s="236"/>
      <c r="F10" s="236"/>
      <c r="G10" s="237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173">
        <v>45238</v>
      </c>
      <c r="B13" s="174" t="s">
        <v>103</v>
      </c>
      <c r="C13" s="175"/>
      <c r="D13" s="176" t="s">
        <v>104</v>
      </c>
      <c r="E13" s="177"/>
      <c r="F13" s="187" t="s">
        <v>105</v>
      </c>
      <c r="G13" s="179">
        <v>240</v>
      </c>
    </row>
    <row r="14" spans="1:8" s="183" customFormat="1" ht="12.75" customHeight="1" x14ac:dyDescent="0.2">
      <c r="A14" s="188">
        <v>45240</v>
      </c>
      <c r="B14" s="174" t="s">
        <v>113</v>
      </c>
      <c r="C14" s="175"/>
      <c r="D14" s="176" t="s">
        <v>114</v>
      </c>
      <c r="E14" s="177"/>
      <c r="F14" s="187" t="s">
        <v>105</v>
      </c>
      <c r="G14" s="193">
        <v>1125</v>
      </c>
    </row>
    <row r="15" spans="1:8" s="180" customFormat="1" x14ac:dyDescent="0.2">
      <c r="A15" s="173">
        <v>45228</v>
      </c>
      <c r="B15" s="189" t="s">
        <v>125</v>
      </c>
      <c r="C15" s="190"/>
      <c r="D15" s="196" t="s">
        <v>126</v>
      </c>
      <c r="E15" s="196"/>
      <c r="F15" s="187" t="s">
        <v>105</v>
      </c>
      <c r="G15" s="182">
        <v>130</v>
      </c>
    </row>
    <row r="16" spans="1:8" s="183" customFormat="1" ht="12.75" customHeight="1" x14ac:dyDescent="0.2">
      <c r="A16" s="197">
        <v>45229</v>
      </c>
      <c r="B16" s="198" t="s">
        <v>127</v>
      </c>
      <c r="C16" s="198"/>
      <c r="D16" s="196" t="s">
        <v>128</v>
      </c>
      <c r="E16" s="196"/>
      <c r="F16" s="187" t="s">
        <v>105</v>
      </c>
      <c r="G16" s="182">
        <v>3901.75</v>
      </c>
    </row>
    <row r="17" spans="1:7" s="183" customFormat="1" ht="12.75" customHeight="1" x14ac:dyDescent="0.2">
      <c r="A17" s="173"/>
      <c r="B17" s="174"/>
      <c r="C17" s="175"/>
      <c r="D17" s="176"/>
      <c r="E17" s="177"/>
      <c r="F17" s="187"/>
      <c r="G17" s="179"/>
    </row>
    <row r="18" spans="1:7" s="180" customFormat="1" ht="11.25" customHeight="1" x14ac:dyDescent="0.2">
      <c r="A18" s="215"/>
      <c r="B18" s="210"/>
      <c r="C18" s="211"/>
      <c r="D18" s="191"/>
      <c r="E18" s="192"/>
      <c r="F18" s="212"/>
      <c r="G18" s="182"/>
    </row>
    <row r="19" spans="1:7" s="180" customFormat="1" ht="11.25" customHeight="1" x14ac:dyDescent="0.2">
      <c r="A19" s="215"/>
      <c r="B19" s="198"/>
      <c r="C19" s="198"/>
      <c r="D19" s="196"/>
      <c r="E19" s="196"/>
      <c r="F19" s="212"/>
      <c r="G19" s="182"/>
    </row>
    <row r="20" spans="1:7" s="180" customFormat="1" ht="11.25" customHeight="1" x14ac:dyDescent="0.2">
      <c r="A20" s="218"/>
      <c r="B20" s="219"/>
      <c r="C20" s="219"/>
      <c r="D20" s="220"/>
      <c r="E20" s="220"/>
      <c r="F20" s="181"/>
      <c r="G20" s="182"/>
    </row>
    <row r="21" spans="1:7" s="180" customFormat="1" ht="11.25" customHeight="1" x14ac:dyDescent="0.2">
      <c r="A21" s="218"/>
      <c r="B21" s="219"/>
      <c r="C21" s="219"/>
      <c r="D21" s="220"/>
      <c r="E21" s="220"/>
      <c r="F21" s="181"/>
      <c r="G21" s="182"/>
    </row>
    <row r="22" spans="1:7" ht="11.25" customHeight="1" x14ac:dyDescent="0.2">
      <c r="A22" s="221" t="s">
        <v>59</v>
      </c>
      <c r="B22" s="222"/>
      <c r="C22" s="222"/>
      <c r="D22" s="222"/>
      <c r="E22" s="222"/>
      <c r="F22" s="223"/>
      <c r="G22" s="224">
        <f>SUM(G13:G21)</f>
        <v>5396.75</v>
      </c>
    </row>
    <row r="23" spans="1:7" ht="11.25" customHeight="1" x14ac:dyDescent="0.2">
      <c r="A23" s="225"/>
      <c r="B23" s="225"/>
      <c r="C23" s="225"/>
      <c r="D23" s="225"/>
      <c r="E23" s="225"/>
      <c r="F23" s="225"/>
      <c r="G23" s="226"/>
    </row>
    <row r="24" spans="1:7" ht="11.25" customHeight="1" x14ac:dyDescent="0.2">
      <c r="A24" s="225"/>
      <c r="B24" s="225"/>
      <c r="C24" s="225"/>
      <c r="D24" s="225"/>
      <c r="E24" s="225"/>
      <c r="F24" s="225"/>
      <c r="G24" s="226"/>
    </row>
    <row r="25" spans="1:7" ht="11.25" customHeight="1" x14ac:dyDescent="0.2">
      <c r="A25" s="225"/>
      <c r="B25" s="225"/>
      <c r="C25" s="225"/>
      <c r="D25" s="225"/>
      <c r="E25" s="225"/>
      <c r="F25" s="225"/>
      <c r="G25" s="226"/>
    </row>
    <row r="26" spans="1:7" ht="11.25" customHeight="1" x14ac:dyDescent="0.2">
      <c r="A26" s="225"/>
      <c r="B26" s="225"/>
      <c r="C26" s="225"/>
      <c r="D26" s="225"/>
      <c r="E26" s="225"/>
      <c r="F26" s="225"/>
      <c r="G26" s="226"/>
    </row>
    <row r="27" spans="1:7" ht="11.25" customHeight="1" x14ac:dyDescent="0.2">
      <c r="A27" s="225"/>
      <c r="B27" s="225"/>
      <c r="C27" s="225"/>
      <c r="D27" s="225"/>
      <c r="E27" s="225"/>
      <c r="F27" s="225"/>
      <c r="G27" s="226"/>
    </row>
    <row r="28" spans="1:7" ht="11.25" customHeight="1" x14ac:dyDescent="0.2">
      <c r="A28" s="225"/>
      <c r="B28" s="225"/>
      <c r="C28" s="225"/>
      <c r="D28" s="225"/>
      <c r="E28" s="225"/>
      <c r="F28" s="225"/>
      <c r="G28" s="226"/>
    </row>
    <row r="29" spans="1:7" ht="11.25" customHeight="1" x14ac:dyDescent="0.2">
      <c r="A29" s="225"/>
      <c r="B29" s="225"/>
      <c r="C29" s="225"/>
      <c r="D29" s="225"/>
      <c r="E29" s="225"/>
      <c r="F29" s="225"/>
      <c r="G29" s="226"/>
    </row>
    <row r="30" spans="1:7" ht="11.25" customHeight="1" x14ac:dyDescent="0.2">
      <c r="A30" s="225"/>
      <c r="B30" s="225"/>
      <c r="C30" s="225"/>
      <c r="D30" s="225"/>
      <c r="E30" s="225"/>
      <c r="F30" s="225"/>
      <c r="G30" s="226"/>
    </row>
    <row r="31" spans="1:7" ht="11.25" customHeight="1" x14ac:dyDescent="0.2">
      <c r="A31" s="225"/>
      <c r="B31" s="225"/>
      <c r="C31" s="225"/>
      <c r="D31" s="225"/>
      <c r="E31" s="225"/>
      <c r="F31" s="225"/>
      <c r="G31" s="226"/>
    </row>
    <row r="32" spans="1:7" ht="11.25" customHeight="1" x14ac:dyDescent="0.2">
      <c r="A32" s="225"/>
      <c r="B32" s="225"/>
      <c r="C32" s="225"/>
      <c r="D32" s="225"/>
      <c r="E32" s="225"/>
      <c r="F32" s="225"/>
      <c r="G32" s="226"/>
    </row>
    <row r="33" spans="1:7" ht="11.25" customHeight="1" x14ac:dyDescent="0.2">
      <c r="A33" s="225"/>
      <c r="B33" s="225"/>
      <c r="C33" s="225"/>
      <c r="D33" s="225"/>
      <c r="E33" s="225"/>
      <c r="F33" s="225"/>
      <c r="G33" s="226"/>
    </row>
    <row r="34" spans="1:7" ht="11.25" customHeight="1" x14ac:dyDescent="0.2">
      <c r="A34" s="225"/>
      <c r="B34" s="225"/>
      <c r="C34" s="225"/>
      <c r="D34" s="225"/>
      <c r="E34" s="225"/>
      <c r="F34" s="225"/>
      <c r="G34" s="226"/>
    </row>
    <row r="35" spans="1:7" ht="11.25" customHeight="1" x14ac:dyDescent="0.2">
      <c r="A35" s="225"/>
      <c r="B35" s="225"/>
      <c r="C35" s="225"/>
      <c r="D35" s="225"/>
      <c r="E35" s="225"/>
      <c r="F35" s="225"/>
      <c r="G35" s="226"/>
    </row>
    <row r="36" spans="1:7" ht="11.25" customHeight="1" x14ac:dyDescent="0.2">
      <c r="A36" s="225"/>
      <c r="B36" s="225"/>
      <c r="C36" s="225"/>
      <c r="D36" s="225"/>
      <c r="E36" s="225"/>
      <c r="F36" s="225"/>
      <c r="G36" s="226"/>
    </row>
    <row r="37" spans="1:7" ht="11.25" customHeight="1" x14ac:dyDescent="0.2">
      <c r="A37" s="225"/>
      <c r="B37" s="225"/>
      <c r="C37" s="225"/>
      <c r="D37" s="225"/>
      <c r="E37" s="225"/>
      <c r="F37" s="225"/>
      <c r="G37" s="226"/>
    </row>
    <row r="38" spans="1:7" ht="11.25" customHeight="1" x14ac:dyDescent="0.2">
      <c r="A38" s="225"/>
      <c r="B38" s="225"/>
      <c r="C38" s="225"/>
      <c r="D38" s="225"/>
      <c r="E38" s="225"/>
      <c r="F38" s="225"/>
      <c r="G38" s="226"/>
    </row>
    <row r="39" spans="1:7" ht="11.25" customHeight="1" x14ac:dyDescent="0.2">
      <c r="A39" s="225"/>
      <c r="B39" s="225"/>
      <c r="C39" s="225"/>
      <c r="D39" s="225"/>
      <c r="E39" s="225"/>
      <c r="F39" s="225"/>
      <c r="G39" s="226"/>
    </row>
    <row r="40" spans="1:7" ht="11.25" customHeight="1" x14ac:dyDescent="0.2">
      <c r="A40" s="225"/>
      <c r="B40" s="225"/>
      <c r="C40" s="225"/>
      <c r="D40" s="225"/>
      <c r="E40" s="225"/>
      <c r="F40" s="225"/>
      <c r="G40" s="226"/>
    </row>
    <row r="41" spans="1:7" ht="11.25" customHeight="1" x14ac:dyDescent="0.2">
      <c r="A41" s="225"/>
      <c r="B41" s="225"/>
      <c r="C41" s="225"/>
      <c r="D41" s="225"/>
      <c r="E41" s="225"/>
      <c r="F41" s="225"/>
      <c r="G41" s="226"/>
    </row>
    <row r="42" spans="1:7" ht="11.25" customHeight="1" x14ac:dyDescent="0.2">
      <c r="A42" s="225"/>
      <c r="B42" s="225"/>
      <c r="C42" s="225"/>
      <c r="D42" s="225"/>
      <c r="E42" s="225"/>
      <c r="F42" s="225"/>
      <c r="G42" s="226"/>
    </row>
    <row r="43" spans="1:7" ht="11.25" customHeight="1" x14ac:dyDescent="0.2">
      <c r="A43" s="225"/>
      <c r="B43" s="225"/>
      <c r="C43" s="225"/>
      <c r="D43" s="225"/>
      <c r="E43" s="225"/>
      <c r="F43" s="225"/>
      <c r="G43" s="226"/>
    </row>
    <row r="44" spans="1:7" ht="11.25" customHeight="1" x14ac:dyDescent="0.2">
      <c r="A44" s="225"/>
      <c r="B44" s="225"/>
      <c r="C44" s="225"/>
      <c r="D44" s="225"/>
      <c r="E44" s="225"/>
      <c r="F44" s="225"/>
      <c r="G44" s="226"/>
    </row>
    <row r="45" spans="1:7" ht="11.25" customHeight="1" x14ac:dyDescent="0.2">
      <c r="A45" s="225"/>
      <c r="B45" s="225"/>
      <c r="C45" s="225"/>
      <c r="D45" s="225"/>
      <c r="E45" s="225"/>
      <c r="F45" s="225"/>
      <c r="G45" s="226"/>
    </row>
    <row r="46" spans="1:7" ht="11.25" customHeight="1" x14ac:dyDescent="0.2">
      <c r="A46" s="225"/>
      <c r="B46" s="225"/>
      <c r="C46" s="225"/>
      <c r="D46" s="225"/>
      <c r="E46" s="225"/>
      <c r="F46" s="225"/>
      <c r="G46" s="226"/>
    </row>
    <row r="47" spans="1:7" ht="11.25" customHeight="1" x14ac:dyDescent="0.2">
      <c r="A47" s="225"/>
      <c r="B47" s="225"/>
      <c r="C47" s="225"/>
      <c r="D47" s="225"/>
      <c r="E47" s="225"/>
      <c r="F47" s="225"/>
      <c r="G47" s="226"/>
    </row>
    <row r="48" spans="1:7" ht="11.25" customHeight="1" x14ac:dyDescent="0.2">
      <c r="A48" s="225"/>
      <c r="B48" s="225"/>
      <c r="C48" s="225"/>
      <c r="D48" s="225"/>
      <c r="E48" s="225"/>
      <c r="F48" s="225"/>
      <c r="G48" s="226"/>
    </row>
    <row r="49" spans="1:7" ht="11.25" customHeight="1" x14ac:dyDescent="0.2">
      <c r="A49" s="225"/>
      <c r="B49" s="225"/>
      <c r="C49" s="225"/>
      <c r="D49" s="225"/>
      <c r="E49" s="225"/>
      <c r="F49" s="225"/>
      <c r="G49" s="226"/>
    </row>
    <row r="50" spans="1:7" ht="11.25" customHeight="1" x14ac:dyDescent="0.2">
      <c r="A50" s="225"/>
      <c r="B50" s="225"/>
      <c r="C50" s="225"/>
      <c r="D50" s="225"/>
      <c r="E50" s="225"/>
      <c r="F50" s="225"/>
      <c r="G50" s="226"/>
    </row>
    <row r="51" spans="1:7" ht="9.9499999999999993" customHeight="1" x14ac:dyDescent="0.2">
      <c r="A51" s="225"/>
      <c r="B51" s="225"/>
      <c r="C51" s="225"/>
      <c r="D51" s="225"/>
      <c r="E51" s="225"/>
      <c r="F51" s="225"/>
      <c r="G51" s="226"/>
    </row>
    <row r="52" spans="1:7" ht="9.9499999999999993" customHeight="1" x14ac:dyDescent="0.2">
      <c r="A52" s="227"/>
      <c r="B52" s="227"/>
      <c r="C52" s="227"/>
      <c r="D52" s="153"/>
      <c r="E52" s="153"/>
      <c r="F52" s="153"/>
      <c r="G52" s="153"/>
    </row>
    <row r="53" spans="1:7" ht="9.9499999999999993" customHeight="1" x14ac:dyDescent="0.2">
      <c r="A53" s="228"/>
      <c r="B53" s="228"/>
      <c r="C53" s="228"/>
      <c r="D53" s="229"/>
      <c r="E53" s="229"/>
      <c r="F53" s="152"/>
      <c r="G53" s="152"/>
    </row>
    <row r="54" spans="1:7" ht="9.9499999999999993" customHeight="1" x14ac:dyDescent="0.2">
      <c r="A54" s="228"/>
      <c r="B54" s="228"/>
      <c r="C54" s="228"/>
      <c r="D54" s="228"/>
      <c r="E54" s="228"/>
      <c r="F54" s="228"/>
      <c r="G54" s="230"/>
    </row>
    <row r="55" spans="1:7" ht="9.9499999999999993" customHeight="1" x14ac:dyDescent="0.2">
      <c r="A55" s="225"/>
      <c r="B55" s="225"/>
      <c r="C55" s="225"/>
      <c r="D55" s="225"/>
      <c r="E55" s="225"/>
      <c r="F55" s="225"/>
      <c r="G55" s="226"/>
    </row>
    <row r="56" spans="1:7" ht="9.9499999999999993" customHeight="1" x14ac:dyDescent="0.2">
      <c r="A56" s="225"/>
      <c r="B56" s="225"/>
      <c r="C56" s="225"/>
      <c r="D56" s="225"/>
      <c r="E56" s="225"/>
      <c r="F56" s="225"/>
      <c r="G56" s="226"/>
    </row>
    <row r="57" spans="1:7" x14ac:dyDescent="0.2">
      <c r="A57" s="225"/>
      <c r="B57" s="225"/>
      <c r="C57" s="225"/>
      <c r="D57" s="225"/>
      <c r="E57" s="225"/>
      <c r="F57" s="225"/>
      <c r="G57" s="226"/>
    </row>
    <row r="58" spans="1:7" x14ac:dyDescent="0.2">
      <c r="A58" s="231"/>
      <c r="B58" s="231"/>
      <c r="C58" s="231"/>
      <c r="D58" s="231"/>
      <c r="E58" s="225"/>
      <c r="F58" s="225"/>
      <c r="G58" s="226"/>
    </row>
    <row r="59" spans="1:7" x14ac:dyDescent="0.2">
      <c r="A59" s="225"/>
      <c r="B59" s="225"/>
      <c r="C59" s="225"/>
      <c r="D59" s="225"/>
      <c r="E59" s="225"/>
      <c r="F59" s="225"/>
      <c r="G59" s="226"/>
    </row>
    <row r="60" spans="1:7" x14ac:dyDescent="0.2">
      <c r="A60" s="232"/>
    </row>
    <row r="61" spans="1:7" x14ac:dyDescent="0.2">
      <c r="A61" s="232"/>
    </row>
    <row r="62" spans="1:7" x14ac:dyDescent="0.2">
      <c r="A62" s="232"/>
    </row>
    <row r="63" spans="1:7" x14ac:dyDescent="0.2">
      <c r="A63" s="232"/>
    </row>
    <row r="64" spans="1:7" x14ac:dyDescent="0.2">
      <c r="A64" s="232"/>
    </row>
  </sheetData>
  <sheetProtection password="CAE0" sheet="1" objects="1" scenarios="1"/>
  <mergeCells count="25">
    <mergeCell ref="D52:E52"/>
    <mergeCell ref="F52:G52"/>
    <mergeCell ref="D53:E53"/>
    <mergeCell ref="F53:G53"/>
    <mergeCell ref="A10:G10"/>
    <mergeCell ref="B18:C18"/>
    <mergeCell ref="D18:E18"/>
    <mergeCell ref="B19:C19"/>
    <mergeCell ref="D19:E19"/>
    <mergeCell ref="B16:C16"/>
    <mergeCell ref="D16:E16"/>
    <mergeCell ref="B17:C17"/>
    <mergeCell ref="D17:E17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3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235" t="s">
        <v>89</v>
      </c>
      <c r="B10" s="236"/>
      <c r="C10" s="236"/>
      <c r="D10" s="236"/>
      <c r="E10" s="236"/>
      <c r="F10" s="236"/>
      <c r="G10" s="237"/>
    </row>
    <row r="11" spans="1:8" s="166" customFormat="1" ht="12.75" customHeight="1" x14ac:dyDescent="0.2">
      <c r="A11" s="159" t="s">
        <v>90</v>
      </c>
      <c r="B11" s="160" t="s">
        <v>91</v>
      </c>
      <c r="C11" s="161"/>
      <c r="D11" s="162" t="s">
        <v>92</v>
      </c>
      <c r="E11" s="163"/>
      <c r="F11" s="159" t="s">
        <v>93</v>
      </c>
      <c r="G11" s="164" t="s">
        <v>94</v>
      </c>
      <c r="H11" s="165"/>
    </row>
    <row r="12" spans="1:8" s="166" customFormat="1" ht="12.75" customHeight="1" x14ac:dyDescent="0.2">
      <c r="A12" s="167"/>
      <c r="B12" s="168"/>
      <c r="C12" s="169"/>
      <c r="D12" s="170"/>
      <c r="E12" s="171"/>
      <c r="F12" s="167"/>
      <c r="G12" s="172"/>
    </row>
    <row r="13" spans="1:8" s="180" customFormat="1" x14ac:dyDescent="0.2">
      <c r="A13" s="200">
        <v>45220</v>
      </c>
      <c r="B13" s="201" t="s">
        <v>131</v>
      </c>
      <c r="C13" s="202"/>
      <c r="D13" s="203" t="s">
        <v>132</v>
      </c>
      <c r="E13" s="204"/>
      <c r="F13" s="205" t="s">
        <v>133</v>
      </c>
      <c r="G13" s="206">
        <v>49.43</v>
      </c>
    </row>
    <row r="14" spans="1:8" s="183" customFormat="1" ht="12.75" customHeight="1" x14ac:dyDescent="0.2">
      <c r="A14" s="200">
        <v>45241</v>
      </c>
      <c r="B14" s="201" t="s">
        <v>134</v>
      </c>
      <c r="C14" s="202"/>
      <c r="D14" s="203" t="s">
        <v>135</v>
      </c>
      <c r="E14" s="204"/>
      <c r="F14" s="205" t="s">
        <v>133</v>
      </c>
      <c r="G14" s="206">
        <v>206.98</v>
      </c>
    </row>
    <row r="15" spans="1:8" s="180" customFormat="1" x14ac:dyDescent="0.2">
      <c r="A15" s="184"/>
      <c r="B15" s="174"/>
      <c r="C15" s="175"/>
      <c r="D15" s="185"/>
      <c r="E15" s="186"/>
      <c r="F15" s="187"/>
      <c r="G15" s="182"/>
    </row>
    <row r="16" spans="1:8" s="183" customFormat="1" ht="12.75" customHeight="1" x14ac:dyDescent="0.2">
      <c r="A16" s="188"/>
      <c r="B16" s="189"/>
      <c r="C16" s="190"/>
      <c r="D16" s="191"/>
      <c r="E16" s="192"/>
      <c r="F16" s="187"/>
      <c r="G16" s="193"/>
    </row>
    <row r="17" spans="1:7" s="180" customFormat="1" ht="11.25" customHeight="1" x14ac:dyDescent="0.2">
      <c r="A17" s="215"/>
      <c r="B17" s="198"/>
      <c r="C17" s="198"/>
      <c r="D17" s="196"/>
      <c r="E17" s="196"/>
      <c r="F17" s="212"/>
      <c r="G17" s="182"/>
    </row>
    <row r="18" spans="1:7" s="180" customFormat="1" ht="11.25" customHeight="1" x14ac:dyDescent="0.2">
      <c r="A18" s="218"/>
      <c r="B18" s="219"/>
      <c r="C18" s="219"/>
      <c r="D18" s="220"/>
      <c r="E18" s="220"/>
      <c r="F18" s="181"/>
      <c r="G18" s="182"/>
    </row>
    <row r="19" spans="1:7" s="180" customFormat="1" ht="11.25" customHeight="1" x14ac:dyDescent="0.2">
      <c r="A19" s="218"/>
      <c r="B19" s="219"/>
      <c r="C19" s="219"/>
      <c r="D19" s="220"/>
      <c r="E19" s="220"/>
      <c r="F19" s="181"/>
      <c r="G19" s="182"/>
    </row>
    <row r="20" spans="1:7" ht="11.25" customHeight="1" x14ac:dyDescent="0.2">
      <c r="A20" s="221" t="s">
        <v>59</v>
      </c>
      <c r="B20" s="222"/>
      <c r="C20" s="222"/>
      <c r="D20" s="222"/>
      <c r="E20" s="222"/>
      <c r="F20" s="223"/>
      <c r="G20" s="224">
        <f>SUM(G13:G19)</f>
        <v>256.40999999999997</v>
      </c>
    </row>
    <row r="21" spans="1:7" ht="11.25" customHeight="1" x14ac:dyDescent="0.2">
      <c r="A21" s="225"/>
      <c r="B21" s="225"/>
      <c r="C21" s="225"/>
      <c r="D21" s="225"/>
      <c r="E21" s="225"/>
      <c r="F21" s="225"/>
      <c r="G21" s="226"/>
    </row>
    <row r="22" spans="1:7" ht="11.25" customHeight="1" x14ac:dyDescent="0.2">
      <c r="A22" s="225"/>
      <c r="B22" s="225"/>
      <c r="C22" s="225"/>
      <c r="D22" s="225"/>
      <c r="E22" s="225"/>
      <c r="F22" s="225"/>
      <c r="G22" s="226"/>
    </row>
    <row r="23" spans="1:7" ht="11.25" customHeight="1" x14ac:dyDescent="0.2">
      <c r="A23" s="225"/>
      <c r="B23" s="225"/>
      <c r="C23" s="225"/>
      <c r="D23" s="225"/>
      <c r="E23" s="225"/>
      <c r="F23" s="225"/>
      <c r="G23" s="226"/>
    </row>
    <row r="24" spans="1:7" ht="11.25" customHeight="1" x14ac:dyDescent="0.2">
      <c r="A24" s="225"/>
      <c r="B24" s="225"/>
      <c r="C24" s="225"/>
      <c r="D24" s="225"/>
      <c r="E24" s="225"/>
      <c r="F24" s="225"/>
      <c r="G24" s="226"/>
    </row>
    <row r="25" spans="1:7" ht="11.25" customHeight="1" x14ac:dyDescent="0.2">
      <c r="A25" s="225"/>
      <c r="B25" s="225"/>
      <c r="C25" s="225"/>
      <c r="D25" s="225"/>
      <c r="E25" s="225"/>
      <c r="F25" s="225"/>
      <c r="G25" s="226"/>
    </row>
    <row r="26" spans="1:7" ht="11.25" customHeight="1" x14ac:dyDescent="0.2">
      <c r="A26" s="225"/>
      <c r="B26" s="225"/>
      <c r="C26" s="225"/>
      <c r="D26" s="225"/>
      <c r="E26" s="225"/>
      <c r="F26" s="225"/>
      <c r="G26" s="226"/>
    </row>
    <row r="27" spans="1:7" ht="11.25" customHeight="1" x14ac:dyDescent="0.2">
      <c r="A27" s="225"/>
      <c r="B27" s="225"/>
      <c r="C27" s="225"/>
      <c r="D27" s="225"/>
      <c r="E27" s="225"/>
      <c r="F27" s="225"/>
      <c r="G27" s="226"/>
    </row>
    <row r="28" spans="1:7" ht="11.25" customHeight="1" x14ac:dyDescent="0.2">
      <c r="A28" s="225"/>
      <c r="B28" s="225"/>
      <c r="C28" s="225"/>
      <c r="D28" s="225"/>
      <c r="E28" s="225"/>
      <c r="F28" s="225"/>
      <c r="G28" s="226"/>
    </row>
    <row r="29" spans="1:7" ht="11.25" customHeight="1" x14ac:dyDescent="0.2">
      <c r="A29" s="225"/>
      <c r="B29" s="225"/>
      <c r="C29" s="225"/>
      <c r="D29" s="225"/>
      <c r="E29" s="225"/>
      <c r="F29" s="225"/>
      <c r="G29" s="226"/>
    </row>
    <row r="30" spans="1:7" ht="11.25" customHeight="1" x14ac:dyDescent="0.2">
      <c r="A30" s="225"/>
      <c r="B30" s="225"/>
      <c r="C30" s="225"/>
      <c r="D30" s="225"/>
      <c r="E30" s="225"/>
      <c r="F30" s="225"/>
      <c r="G30" s="226"/>
    </row>
    <row r="31" spans="1:7" ht="11.25" customHeight="1" x14ac:dyDescent="0.2">
      <c r="A31" s="225"/>
      <c r="B31" s="225"/>
      <c r="C31" s="225"/>
      <c r="D31" s="225"/>
      <c r="E31" s="225"/>
      <c r="F31" s="225"/>
      <c r="G31" s="226"/>
    </row>
    <row r="32" spans="1:7" ht="11.25" customHeight="1" x14ac:dyDescent="0.2">
      <c r="A32" s="225"/>
      <c r="B32" s="225"/>
      <c r="C32" s="225"/>
      <c r="D32" s="225"/>
      <c r="E32" s="225"/>
      <c r="F32" s="225"/>
      <c r="G32" s="226"/>
    </row>
    <row r="33" spans="1:7" ht="11.25" customHeight="1" x14ac:dyDescent="0.2">
      <c r="A33" s="225"/>
      <c r="B33" s="225"/>
      <c r="C33" s="225"/>
      <c r="D33" s="225"/>
      <c r="E33" s="225"/>
      <c r="F33" s="225"/>
      <c r="G33" s="226"/>
    </row>
    <row r="34" spans="1:7" ht="11.25" customHeight="1" x14ac:dyDescent="0.2">
      <c r="A34" s="225"/>
      <c r="B34" s="225"/>
      <c r="C34" s="225"/>
      <c r="D34" s="225"/>
      <c r="E34" s="225"/>
      <c r="F34" s="225"/>
      <c r="G34" s="226"/>
    </row>
    <row r="35" spans="1:7" ht="11.25" customHeight="1" x14ac:dyDescent="0.2">
      <c r="A35" s="225"/>
      <c r="B35" s="225"/>
      <c r="C35" s="225"/>
      <c r="D35" s="225"/>
      <c r="E35" s="225"/>
      <c r="F35" s="225"/>
      <c r="G35" s="226"/>
    </row>
    <row r="36" spans="1:7" ht="11.25" customHeight="1" x14ac:dyDescent="0.2">
      <c r="A36" s="225"/>
      <c r="B36" s="225"/>
      <c r="C36" s="225"/>
      <c r="D36" s="225"/>
      <c r="E36" s="225"/>
      <c r="F36" s="225"/>
      <c r="G36" s="226"/>
    </row>
    <row r="37" spans="1:7" ht="11.25" customHeight="1" x14ac:dyDescent="0.2">
      <c r="A37" s="225"/>
      <c r="B37" s="225"/>
      <c r="C37" s="225"/>
      <c r="D37" s="225"/>
      <c r="E37" s="225"/>
      <c r="F37" s="225"/>
      <c r="G37" s="226"/>
    </row>
    <row r="38" spans="1:7" ht="11.25" customHeight="1" x14ac:dyDescent="0.2">
      <c r="A38" s="225"/>
      <c r="B38" s="225"/>
      <c r="C38" s="225"/>
      <c r="D38" s="225"/>
      <c r="E38" s="225"/>
      <c r="F38" s="225"/>
      <c r="G38" s="226"/>
    </row>
    <row r="39" spans="1:7" ht="11.25" customHeight="1" x14ac:dyDescent="0.2">
      <c r="A39" s="225"/>
      <c r="B39" s="225"/>
      <c r="C39" s="225"/>
      <c r="D39" s="225"/>
      <c r="E39" s="225"/>
      <c r="F39" s="225"/>
      <c r="G39" s="226"/>
    </row>
    <row r="40" spans="1:7" ht="11.25" customHeight="1" x14ac:dyDescent="0.2">
      <c r="A40" s="225"/>
      <c r="B40" s="225"/>
      <c r="C40" s="225"/>
      <c r="D40" s="225"/>
      <c r="E40" s="225"/>
      <c r="F40" s="225"/>
      <c r="G40" s="226"/>
    </row>
    <row r="41" spans="1:7" ht="11.25" customHeight="1" x14ac:dyDescent="0.2">
      <c r="A41" s="225"/>
      <c r="B41" s="225"/>
      <c r="C41" s="225"/>
      <c r="D41" s="225"/>
      <c r="E41" s="225"/>
      <c r="F41" s="225"/>
      <c r="G41" s="226"/>
    </row>
    <row r="42" spans="1:7" ht="11.25" customHeight="1" x14ac:dyDescent="0.2">
      <c r="A42" s="225"/>
      <c r="B42" s="225"/>
      <c r="C42" s="225"/>
      <c r="D42" s="225"/>
      <c r="E42" s="225"/>
      <c r="F42" s="225"/>
      <c r="G42" s="226"/>
    </row>
    <row r="43" spans="1:7" ht="11.25" customHeight="1" x14ac:dyDescent="0.2">
      <c r="A43" s="225"/>
      <c r="B43" s="225"/>
      <c r="C43" s="225"/>
      <c r="D43" s="225"/>
      <c r="E43" s="225"/>
      <c r="F43" s="225"/>
      <c r="G43" s="226"/>
    </row>
    <row r="44" spans="1:7" ht="11.25" customHeight="1" x14ac:dyDescent="0.2">
      <c r="A44" s="225"/>
      <c r="B44" s="225"/>
      <c r="C44" s="225"/>
      <c r="D44" s="225"/>
      <c r="E44" s="225"/>
      <c r="F44" s="225"/>
      <c r="G44" s="226"/>
    </row>
    <row r="45" spans="1:7" ht="11.25" customHeight="1" x14ac:dyDescent="0.2">
      <c r="A45" s="225"/>
      <c r="B45" s="225"/>
      <c r="C45" s="225"/>
      <c r="D45" s="225"/>
      <c r="E45" s="225"/>
      <c r="F45" s="225"/>
      <c r="G45" s="226"/>
    </row>
    <row r="46" spans="1:7" ht="11.25" customHeight="1" x14ac:dyDescent="0.2">
      <c r="A46" s="225"/>
      <c r="B46" s="225"/>
      <c r="C46" s="225"/>
      <c r="D46" s="225"/>
      <c r="E46" s="225"/>
      <c r="F46" s="225"/>
      <c r="G46" s="226"/>
    </row>
    <row r="47" spans="1:7" ht="11.25" customHeight="1" x14ac:dyDescent="0.2">
      <c r="A47" s="225"/>
      <c r="B47" s="225"/>
      <c r="C47" s="225"/>
      <c r="D47" s="225"/>
      <c r="E47" s="225"/>
      <c r="F47" s="225"/>
      <c r="G47" s="226"/>
    </row>
    <row r="48" spans="1:7" ht="11.25" customHeight="1" x14ac:dyDescent="0.2">
      <c r="A48" s="225"/>
      <c r="B48" s="225"/>
      <c r="C48" s="225"/>
      <c r="D48" s="225"/>
      <c r="E48" s="225"/>
      <c r="F48" s="225"/>
      <c r="G48" s="226"/>
    </row>
    <row r="49" spans="1:7" ht="9.9499999999999993" customHeight="1" x14ac:dyDescent="0.2">
      <c r="A49" s="225"/>
      <c r="B49" s="225"/>
      <c r="C49" s="225"/>
      <c r="D49" s="225"/>
      <c r="E49" s="225"/>
      <c r="F49" s="225"/>
      <c r="G49" s="226"/>
    </row>
    <row r="50" spans="1:7" ht="9.9499999999999993" customHeight="1" x14ac:dyDescent="0.2">
      <c r="A50" s="227"/>
      <c r="B50" s="227"/>
      <c r="C50" s="227"/>
      <c r="D50" s="153"/>
      <c r="E50" s="153"/>
      <c r="F50" s="153"/>
      <c r="G50" s="153"/>
    </row>
    <row r="51" spans="1:7" ht="9.9499999999999993" customHeight="1" x14ac:dyDescent="0.2">
      <c r="A51" s="228"/>
      <c r="B51" s="228"/>
      <c r="C51" s="228"/>
      <c r="D51" s="229"/>
      <c r="E51" s="229"/>
      <c r="F51" s="152"/>
      <c r="G51" s="152"/>
    </row>
    <row r="52" spans="1:7" ht="9.9499999999999993" customHeight="1" x14ac:dyDescent="0.2">
      <c r="A52" s="228"/>
      <c r="B52" s="228"/>
      <c r="C52" s="228"/>
      <c r="D52" s="228"/>
      <c r="E52" s="228"/>
      <c r="F52" s="228"/>
      <c r="G52" s="230"/>
    </row>
    <row r="53" spans="1:7" ht="9.9499999999999993" customHeight="1" x14ac:dyDescent="0.2">
      <c r="A53" s="225"/>
      <c r="B53" s="225"/>
      <c r="C53" s="225"/>
      <c r="D53" s="225"/>
      <c r="E53" s="225"/>
      <c r="F53" s="225"/>
      <c r="G53" s="226"/>
    </row>
    <row r="54" spans="1:7" ht="9.9499999999999993" customHeight="1" x14ac:dyDescent="0.2">
      <c r="A54" s="225"/>
      <c r="B54" s="225"/>
      <c r="C54" s="225"/>
      <c r="D54" s="225"/>
      <c r="E54" s="225"/>
      <c r="F54" s="225"/>
      <c r="G54" s="226"/>
    </row>
    <row r="55" spans="1:7" x14ac:dyDescent="0.2">
      <c r="A55" s="225"/>
      <c r="B55" s="225"/>
      <c r="C55" s="225"/>
      <c r="D55" s="225"/>
      <c r="E55" s="225"/>
      <c r="F55" s="225"/>
      <c r="G55" s="226"/>
    </row>
    <row r="56" spans="1:7" x14ac:dyDescent="0.2">
      <c r="A56" s="231"/>
      <c r="B56" s="231"/>
      <c r="C56" s="231"/>
      <c r="D56" s="231"/>
      <c r="E56" s="225"/>
      <c r="F56" s="225"/>
      <c r="G56" s="226"/>
    </row>
    <row r="57" spans="1:7" x14ac:dyDescent="0.2">
      <c r="A57" s="225"/>
      <c r="B57" s="225"/>
      <c r="C57" s="225"/>
      <c r="D57" s="225"/>
      <c r="E57" s="225"/>
      <c r="F57" s="225"/>
      <c r="G57" s="226"/>
    </row>
    <row r="58" spans="1:7" x14ac:dyDescent="0.2">
      <c r="A58" s="232"/>
    </row>
    <row r="59" spans="1:7" x14ac:dyDescent="0.2">
      <c r="A59" s="232"/>
    </row>
    <row r="60" spans="1:7" x14ac:dyDescent="0.2">
      <c r="A60" s="232"/>
    </row>
    <row r="61" spans="1:7" x14ac:dyDescent="0.2">
      <c r="A61" s="232"/>
    </row>
    <row r="62" spans="1:7" x14ac:dyDescent="0.2">
      <c r="A62" s="232"/>
    </row>
  </sheetData>
  <sheetProtection password="CAE0" sheet="1" objects="1" scenarios="1"/>
  <mergeCells count="21">
    <mergeCell ref="D50:E50"/>
    <mergeCell ref="F50:G50"/>
    <mergeCell ref="D51:E51"/>
    <mergeCell ref="F51:G51"/>
    <mergeCell ref="A10:G10"/>
    <mergeCell ref="B17:C17"/>
    <mergeCell ref="D17:E17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Novembro</vt:lpstr>
      <vt:lpstr>Novembro</vt:lpstr>
      <vt:lpstr>Bens Materiais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2024-05-13T17:06:09Z</dcterms:created>
  <dcterms:modified xsi:type="dcterms:W3CDTF">2024-05-13T17:22:08Z</dcterms:modified>
</cp:coreProperties>
</file>