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155" windowHeight="8520" activeTab="2"/>
  </bookViews>
  <sheets>
    <sheet name="Anexo Dezembro" sheetId="1" r:id="rId1"/>
    <sheet name="Dezembro" sheetId="2" r:id="rId2"/>
    <sheet name="Bens Materiais Permanentes" sheetId="3" r:id="rId3"/>
    <sheet name="Folha de Pagamento" sheetId="4" r:id="rId4"/>
    <sheet name="Material de Cosumo" sheetId="5" r:id="rId5"/>
    <sheet name="Serviços Prestados" sheetId="6" r:id="rId6"/>
    <sheet name="Utilidade Pública" sheetId="7" r:id="rId7"/>
  </sheets>
  <externalReferences>
    <externalReference r:id="rId8"/>
  </externalReferences>
  <definedNames>
    <definedName name="_xlnm._FilterDatabase" localSheetId="0" hidden="1">'Anexo Dezembro'!$B$37:$G$43</definedName>
    <definedName name="_xlnm._FilterDatabase" localSheetId="2" hidden="1">'Bens Materiais Permanentes'!$A$10:$G$25</definedName>
    <definedName name="_xlnm._FilterDatabase" localSheetId="1" hidden="1">Dezembro!$A$10:$G$97</definedName>
    <definedName name="_xlnm._FilterDatabase" localSheetId="3" hidden="1">'Folha de Pagamento'!$A$10:$G$33</definedName>
    <definedName name="_xlnm._FilterDatabase" localSheetId="4" hidden="1">'Material de Cosumo'!$A$10:$G$59</definedName>
    <definedName name="_xlnm._FilterDatabase" localSheetId="5" hidden="1">'Serviços Prestados'!$A$10:$G$22</definedName>
    <definedName name="_xlnm._FilterDatabase" localSheetId="6" hidden="1">'Utilidade Pública'!$A$10:$G$20</definedName>
  </definedNames>
  <calcPr calcId="144525"/>
</workbook>
</file>

<file path=xl/calcChain.xml><?xml version="1.0" encoding="utf-8"?>
<calcChain xmlns="http://schemas.openxmlformats.org/spreadsheetml/2006/main">
  <c r="G22" i="7" l="1"/>
  <c r="G24" i="6"/>
  <c r="G61" i="5"/>
  <c r="G35" i="4"/>
  <c r="G27" i="3"/>
  <c r="G99" i="2"/>
  <c r="E85" i="1"/>
  <c r="D85" i="1"/>
  <c r="F84" i="1"/>
  <c r="C84" i="1"/>
  <c r="F83" i="1"/>
  <c r="F85" i="1" s="1"/>
  <c r="C83" i="1"/>
  <c r="C85" i="1" s="1"/>
  <c r="G65" i="1"/>
  <c r="D65" i="1"/>
  <c r="F64" i="1"/>
  <c r="C64" i="1"/>
  <c r="E63" i="1"/>
  <c r="C63" i="1" s="1"/>
  <c r="F62" i="1"/>
  <c r="C62" i="1"/>
  <c r="E61" i="1"/>
  <c r="C61" i="1" s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E65" i="1" s="1"/>
  <c r="C49" i="1"/>
  <c r="C65" i="1" s="1"/>
  <c r="F32" i="1"/>
  <c r="F35" i="1" s="1"/>
  <c r="F38" i="1" s="1"/>
  <c r="G98" i="1" s="1"/>
  <c r="F50" i="1" l="1"/>
  <c r="F59" i="1"/>
  <c r="F49" i="1"/>
  <c r="F65" i="1" s="1"/>
  <c r="G99" i="1" s="1"/>
  <c r="G100" i="1" s="1"/>
  <c r="G102" i="1" s="1"/>
  <c r="F61" i="1"/>
  <c r="F63" i="1"/>
</calcChain>
</file>

<file path=xl/sharedStrings.xml><?xml version="1.0" encoding="utf-8"?>
<sst xmlns="http://schemas.openxmlformats.org/spreadsheetml/2006/main" count="662" uniqueCount="228">
  <si>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</si>
  <si>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</si>
  <si>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</si>
  <si>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</si>
  <si>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</si>
  <si>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</si>
  <si>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</si>
  <si>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</si>
  <si>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</si>
  <si>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Dezembro/2023</t>
  </si>
  <si>
    <t>ORIGEM DOS RECURSOS (1):MUNICIPAL</t>
  </si>
  <si>
    <t>DOCUMENTO</t>
  </si>
  <si>
    <t>DATA</t>
  </si>
  <si>
    <t>VIGÊNCIA</t>
  </si>
  <si>
    <t>VALOR - R$</t>
  </si>
  <si>
    <t>TERMO DE FOMENTO 11/2023</t>
  </si>
  <si>
    <t>01/01/2023 á 31/12/2023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</si>
  <si>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</si>
  <si>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</si>
  <si>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</si>
  <si>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</si>
  <si>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</si>
  <si>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</si>
  <si>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</si>
  <si>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</si>
  <si>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</si>
  <si>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</si>
  <si>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</si>
  <si>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</si>
  <si>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</si>
  <si>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</si>
  <si>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</si>
  <si>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</si>
  <si>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</si>
  <si>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12/2023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</si>
  <si>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</si>
  <si>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</si>
  <si>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</si>
  <si>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</si>
  <si>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</si>
  <si>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</si>
  <si>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</si>
  <si>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</si>
  <si>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</si>
  <si>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</si>
  <si>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</si>
  <si>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</si>
  <si>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</si>
  <si>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</si>
  <si>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</si>
  <si>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</si>
  <si>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</si>
  <si>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</si>
  <si>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</si>
  <si>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</si>
  <si>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</si>
  <si>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</si>
  <si>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</si>
  <si>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</si>
  <si>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</si>
  <si>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</si>
  <si>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</si>
  <si>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</si>
  <si>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</si>
  <si>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</si>
  <si>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</si>
  <si>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</si>
  <si>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</si>
  <si>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</si>
  <si>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</si>
  <si>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</si>
  <si>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</si>
  <si>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</si>
  <si>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</si>
  <si>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</si>
  <si>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r>
      <t xml:space="preserve">* Nota explicativa: </t>
    </r>
    <r>
      <rPr>
        <sz val="8"/>
        <rFont val="Arial"/>
        <family val="2"/>
      </rPr>
      <t>O valor de R$ 2.646,80 pago ao Hub Instituição de Pagamentos no dia 09/12/2023 foi reembolsado após o cancelamento da compra por falta da mercadoria.</t>
    </r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</si>
  <si>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</si>
  <si>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</si>
  <si>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16  de Janeiro de 2024.</t>
  </si>
  <si>
    <t xml:space="preserve">RESPONSÁVEL(IS): </t>
  </si>
  <si>
    <t>_____________________________</t>
  </si>
  <si>
    <t>Juliana Soares</t>
  </si>
  <si>
    <t>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</si>
  <si>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</si>
  <si>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</si>
  <si>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</si>
  <si>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</si>
  <si>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</si>
  <si>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</si>
  <si>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</si>
  <si>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</si>
  <si>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</si>
  <si>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</si>
  <si>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</si>
  <si>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Valor</t>
  </si>
  <si>
    <t>Holerite</t>
  </si>
  <si>
    <t>Mara Livia Freire</t>
  </si>
  <si>
    <t>Folha de Pagamento</t>
  </si>
  <si>
    <t>Camila F Pereira Matheus</t>
  </si>
  <si>
    <t>Guia</t>
  </si>
  <si>
    <t>FGTS</t>
  </si>
  <si>
    <t>Gabrieli Monique Pinheiro Andreazzi</t>
  </si>
  <si>
    <t>NFE 1156</t>
  </si>
  <si>
    <t>Monteiro Serviços Terceirizado</t>
  </si>
  <si>
    <t>Serviços Prestados</t>
  </si>
  <si>
    <t>NFE 5762</t>
  </si>
  <si>
    <t>Adriana Ribeiro Figueira ME</t>
  </si>
  <si>
    <t>Material de Consumo</t>
  </si>
  <si>
    <t>NFE 9</t>
  </si>
  <si>
    <t xml:space="preserve">Liliana Maria Lagoeiro </t>
  </si>
  <si>
    <t>NFE 84679</t>
  </si>
  <si>
    <t>ACF dos Santos Araujo Comercial ME</t>
  </si>
  <si>
    <t>NFE 444268</t>
  </si>
  <si>
    <t>JE Ruocco Ltda</t>
  </si>
  <si>
    <t>NFE 4814</t>
  </si>
  <si>
    <t>Darujo Store Comercio e Serviços Ltda</t>
  </si>
  <si>
    <t>NFE 6322</t>
  </si>
  <si>
    <t>Charles Bem-Hur M Lemes</t>
  </si>
  <si>
    <t>NFE 1046625</t>
  </si>
  <si>
    <t>Starhouse Informatica Eireli</t>
  </si>
  <si>
    <t>NFE 990</t>
  </si>
  <si>
    <t>T.G. de Lima</t>
  </si>
  <si>
    <t>Bens Materiais Permanentes</t>
  </si>
  <si>
    <t>NFE 78090</t>
  </si>
  <si>
    <t>Dream Cell de Eletronicos Ltda</t>
  </si>
  <si>
    <t>NFE 46627</t>
  </si>
  <si>
    <t>Hub Pagamentos</t>
  </si>
  <si>
    <t>NFE 546232</t>
  </si>
  <si>
    <t>Magazine Luiza S/A</t>
  </si>
  <si>
    <t>NFE 5121</t>
  </si>
  <si>
    <t>Guilit Armindo da Silva 38105949890</t>
  </si>
  <si>
    <t>NFE 186526</t>
  </si>
  <si>
    <t>Dona Com. Eletronico de Prod. Desc</t>
  </si>
  <si>
    <t>NFE 27160</t>
  </si>
  <si>
    <t>Madra Bazazr e Livraria Ltda</t>
  </si>
  <si>
    <t>NFE 217979</t>
  </si>
  <si>
    <t>Obra e Lar Bazar Ltda</t>
  </si>
  <si>
    <t>NFE 37602</t>
  </si>
  <si>
    <t>Dellamed S/A</t>
  </si>
  <si>
    <t>NFE 45978</t>
  </si>
  <si>
    <t>J.E. Ruocco Ltda</t>
  </si>
  <si>
    <t>NFE 19</t>
  </si>
  <si>
    <t>Rodrigo Martho de SUZA 31938759885</t>
  </si>
  <si>
    <t>NFE 719</t>
  </si>
  <si>
    <t>Intershop Comercio de Variedades</t>
  </si>
  <si>
    <t>NFE 21</t>
  </si>
  <si>
    <t>Rodrigo Martho de Souza 31938759885</t>
  </si>
  <si>
    <t>NFE 20</t>
  </si>
  <si>
    <t>NFE 59582</t>
  </si>
  <si>
    <t xml:space="preserve">Dedobrinquedo Com de Playgrounds e Logistica </t>
  </si>
  <si>
    <t>Conta</t>
  </si>
  <si>
    <t>Telefonica Brasil</t>
  </si>
  <si>
    <t>Utilidade Pública</t>
  </si>
  <si>
    <t xml:space="preserve">NFE </t>
  </si>
  <si>
    <t>MR Basso Assessoria Contabil</t>
  </si>
  <si>
    <t>Conta 121984203</t>
  </si>
  <si>
    <t>Claro S/A</t>
  </si>
  <si>
    <t>NFE 4</t>
  </si>
  <si>
    <t>Donizete Lopes Gomes</t>
  </si>
  <si>
    <t>NFE 188621</t>
  </si>
  <si>
    <t>NFE 11589</t>
  </si>
  <si>
    <t>Estoke Comercio e Representação</t>
  </si>
  <si>
    <t>NFE</t>
  </si>
  <si>
    <t>Loja Urbano Descartaveis</t>
  </si>
  <si>
    <t>Moracci Vidros</t>
  </si>
  <si>
    <t>NFE 54</t>
  </si>
  <si>
    <t>NFE 29114</t>
  </si>
  <si>
    <t>Rubens Luppi Batista Neto</t>
  </si>
  <si>
    <t>NFE 3429</t>
  </si>
  <si>
    <t>Vitex Produtos Para Saude Ltda</t>
  </si>
  <si>
    <t>NFE 3923</t>
  </si>
  <si>
    <t>Casa do Atlea Com de Artigos Esportivos</t>
  </si>
  <si>
    <t>NFE 37790</t>
  </si>
  <si>
    <t>NFE 823670</t>
  </si>
  <si>
    <t>Webcontinental Ltda</t>
  </si>
  <si>
    <t>NFE 781906</t>
  </si>
  <si>
    <t>Drogaria Araujo S/A Filial</t>
  </si>
  <si>
    <t>NFE 1790</t>
  </si>
  <si>
    <t>Rei do Importado</t>
  </si>
  <si>
    <t>NFE 2814</t>
  </si>
  <si>
    <t>Indaia Saude Comercio e Serviços Ltda</t>
  </si>
  <si>
    <t>NFE 115</t>
  </si>
  <si>
    <t>MT Suprimentos para Informarica Eireli</t>
  </si>
  <si>
    <t>NFE 5620</t>
  </si>
  <si>
    <t>Ortopedia Online SP</t>
  </si>
  <si>
    <t>NFE 562443</t>
  </si>
  <si>
    <t>Kopell Distribuição e Logistica Ltda</t>
  </si>
  <si>
    <t>NFE 13950</t>
  </si>
  <si>
    <t>Lojas Minatel Ltda</t>
  </si>
  <si>
    <t>NFE 5150</t>
  </si>
  <si>
    <t>Loja G Mercado Eletronico</t>
  </si>
  <si>
    <t>Cia Paulista de Saneamento Básico</t>
  </si>
  <si>
    <t>NFE  1163</t>
  </si>
  <si>
    <t>NFE 29</t>
  </si>
  <si>
    <t>Robson Luiz Gonçalves</t>
  </si>
  <si>
    <t>GUia</t>
  </si>
  <si>
    <t>Pis</t>
  </si>
  <si>
    <t>INSS</t>
  </si>
  <si>
    <t>INSS/IRRF</t>
  </si>
  <si>
    <t>NF 335828093</t>
  </si>
  <si>
    <t>CPFL</t>
  </si>
  <si>
    <t>NFE 551</t>
  </si>
  <si>
    <t>NFE 445</t>
  </si>
  <si>
    <t>Gilmar Umburanas da Silva Ltda</t>
  </si>
  <si>
    <t>NFE 17841</t>
  </si>
  <si>
    <t>B&amp;D Comercio Ltda</t>
  </si>
  <si>
    <t>NFE 946570</t>
  </si>
  <si>
    <t>NFE 2924</t>
  </si>
  <si>
    <t>NFE 23048</t>
  </si>
  <si>
    <t>Josette Talmadge Maciel</t>
  </si>
  <si>
    <t>NFE 11123</t>
  </si>
  <si>
    <t>Reabilitação Mais Shopping Virtual Ltda</t>
  </si>
  <si>
    <t>NF330771070</t>
  </si>
  <si>
    <t>NFE 33968</t>
  </si>
  <si>
    <t>Alivio Care</t>
  </si>
  <si>
    <t>NFE 8892</t>
  </si>
  <si>
    <t>Antonio Ferreira de Souza Bar</t>
  </si>
  <si>
    <t>NFE 39399</t>
  </si>
  <si>
    <t>Papelaria Lua de Cristal</t>
  </si>
  <si>
    <t>NFE 1772420</t>
  </si>
  <si>
    <t>Zerbini do Brasil Ltda</t>
  </si>
  <si>
    <t>NFE 7500</t>
  </si>
  <si>
    <t>A Tony Aqui Tem</t>
  </si>
  <si>
    <t>NFE 17685</t>
  </si>
  <si>
    <t>AC IMPorts</t>
  </si>
  <si>
    <t>Recibo de Férias</t>
  </si>
  <si>
    <t>NFE 10647</t>
  </si>
  <si>
    <t>Anjo Sul Ind de Moveis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</si>
</sst>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0" fillId="0" borderId="0" xfId="0" applyBorder="1"/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1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1" xfId="3" applyFont="1" applyBorder="1" applyAlignment="1">
      <alignment horizontal="left" wrapText="1"/>
    </xf>
    <xf numFmtId="0" fontId="13" fillId="0" borderId="1" xfId="3" applyFont="1" applyBorder="1" applyAlignment="1">
      <alignment wrapText="1"/>
    </xf>
    <xf numFmtId="0" fontId="6" fillId="0" borderId="1" xfId="0" applyFont="1" applyBorder="1"/>
    <xf numFmtId="0" fontId="9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1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1" xfId="4" applyNumberFormat="1" applyFont="1" applyBorder="1" applyAlignment="1">
      <alignment horizontal="center"/>
    </xf>
    <xf numFmtId="43" fontId="13" fillId="0" borderId="1" xfId="4" applyNumberFormat="1" applyFont="1" applyBorder="1" applyAlignment="1">
      <alignment horizontal="left" vertical="center" wrapText="1"/>
    </xf>
    <xf numFmtId="164" fontId="13" fillId="0" borderId="1" xfId="4" applyNumberFormat="1" applyFont="1" applyBorder="1" applyAlignment="1">
      <alignment horizontal="center" wrapText="1"/>
    </xf>
    <xf numFmtId="165" fontId="13" fillId="0" borderId="2" xfId="3" applyNumberFormat="1" applyFont="1" applyBorder="1" applyAlignment="1">
      <alignment horizontal="center" wrapText="1"/>
    </xf>
    <xf numFmtId="164" fontId="13" fillId="0" borderId="1" xfId="4" applyNumberFormat="1" applyFont="1" applyBorder="1" applyAlignment="1">
      <alignment horizontal="center"/>
    </xf>
    <xf numFmtId="0" fontId="15" fillId="0" borderId="1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3" fillId="0" borderId="1" xfId="3" applyFont="1" applyBorder="1" applyAlignment="1">
      <alignment horizontal="left" wrapText="1"/>
    </xf>
    <xf numFmtId="164" fontId="13" fillId="0" borderId="4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0" fontId="15" fillId="2" borderId="1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4" xfId="4" applyNumberFormat="1" applyFont="1" applyFill="1" applyBorder="1" applyAlignment="1">
      <alignment horizontal="center"/>
    </xf>
    <xf numFmtId="164" fontId="13" fillId="2" borderId="1" xfId="4" applyNumberFormat="1" applyFont="1" applyFill="1" applyBorder="1" applyAlignment="1">
      <alignment horizontal="center"/>
    </xf>
    <xf numFmtId="0" fontId="16" fillId="0" borderId="5" xfId="3" applyFont="1" applyBorder="1" applyAlignment="1">
      <alignment horizontal="left" wrapText="1"/>
    </xf>
    <xf numFmtId="0" fontId="16" fillId="0" borderId="6" xfId="3" applyFont="1" applyBorder="1" applyAlignment="1">
      <alignment horizontal="left" wrapText="1"/>
    </xf>
    <xf numFmtId="164" fontId="9" fillId="0" borderId="6" xfId="4" applyNumberFormat="1" applyFont="1" applyBorder="1" applyAlignment="1">
      <alignment horizontal="center"/>
    </xf>
    <xf numFmtId="164" fontId="9" fillId="0" borderId="7" xfId="4" applyNumberFormat="1" applyFont="1" applyBorder="1" applyAlignment="1">
      <alignment horizontal="center"/>
    </xf>
    <xf numFmtId="0" fontId="10" fillId="0" borderId="8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3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3" xfId="1" applyFont="1" applyFill="1" applyBorder="1" applyAlignment="1"/>
    <xf numFmtId="164" fontId="13" fillId="0" borderId="1" xfId="6" applyFont="1" applyBorder="1" applyAlignment="1"/>
    <xf numFmtId="164" fontId="13" fillId="0" borderId="4" xfId="6" applyFont="1" applyBorder="1" applyAlignment="1"/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7" fillId="3" borderId="3" xfId="1" applyFont="1" applyFill="1" applyBorder="1" applyAlignment="1">
      <alignment horizontal="center"/>
    </xf>
    <xf numFmtId="43" fontId="17" fillId="3" borderId="4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43" fontId="10" fillId="0" borderId="4" xfId="1" applyFont="1" applyFill="1" applyBorder="1" applyAlignment="1"/>
    <xf numFmtId="43" fontId="10" fillId="0" borderId="1" xfId="1" applyFont="1" applyFill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10" xfId="3" applyFont="1" applyBorder="1" applyAlignment="1"/>
    <xf numFmtId="0" fontId="14" fillId="0" borderId="8" xfId="3" applyFont="1" applyBorder="1" applyAlignment="1"/>
    <xf numFmtId="0" fontId="14" fillId="0" borderId="1" xfId="3" applyFont="1" applyBorder="1" applyAlignment="1"/>
    <xf numFmtId="0" fontId="14" fillId="0" borderId="11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43" fontId="10" fillId="0" borderId="4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43" fontId="10" fillId="0" borderId="4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4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43" fontId="14" fillId="3" borderId="4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20" fillId="0" borderId="0" xfId="0" applyFont="1" applyBorder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24" fillId="0" borderId="2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2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4" fontId="24" fillId="0" borderId="12" xfId="2" applyFont="1" applyBorder="1" applyAlignment="1">
      <alignment horizontal="center"/>
    </xf>
    <xf numFmtId="14" fontId="23" fillId="0" borderId="1" xfId="9" applyNumberFormat="1" applyFont="1" applyFill="1" applyBorder="1" applyAlignment="1">
      <alignment horizontal="center" vertical="center"/>
    </xf>
    <xf numFmtId="0" fontId="26" fillId="0" borderId="3" xfId="9" applyFont="1" applyFill="1" applyBorder="1" applyAlignment="1">
      <alignment horizontal="center"/>
    </xf>
    <xf numFmtId="0" fontId="26" fillId="0" borderId="4" xfId="9" applyFont="1" applyFill="1" applyBorder="1" applyAlignment="1">
      <alignment horizontal="center"/>
    </xf>
    <xf numFmtId="0" fontId="26" fillId="0" borderId="3" xfId="9" applyFont="1" applyFill="1" applyBorder="1" applyAlignment="1">
      <alignment horizontal="center" vertical="center"/>
    </xf>
    <xf numFmtId="0" fontId="26" fillId="0" borderId="4" xfId="9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/>
    </xf>
    <xf numFmtId="44" fontId="23" fillId="0" borderId="1" xfId="7" applyFont="1" applyFill="1" applyBorder="1" applyAlignment="1"/>
    <xf numFmtId="0" fontId="22" fillId="0" borderId="0" xfId="0" applyFont="1" applyFill="1"/>
    <xf numFmtId="0" fontId="23" fillId="0" borderId="4" xfId="9" applyFont="1" applyFill="1" applyBorder="1" applyAlignment="1">
      <alignment horizontal="center"/>
    </xf>
    <xf numFmtId="44" fontId="23" fillId="0" borderId="1" xfId="7" quotePrefix="1" applyFont="1" applyFill="1" applyBorder="1" applyAlignment="1">
      <alignment horizontal="right"/>
    </xf>
    <xf numFmtId="0" fontId="25" fillId="0" borderId="0" xfId="0" applyFont="1" applyFill="1" applyAlignment="1">
      <alignment horizontal="center"/>
    </xf>
    <xf numFmtId="14" fontId="26" fillId="0" borderId="1" xfId="9" applyNumberFormat="1" applyFont="1" applyFill="1" applyBorder="1" applyAlignment="1">
      <alignment horizontal="center"/>
    </xf>
    <xf numFmtId="0" fontId="26" fillId="0" borderId="4" xfId="9" applyFont="1" applyFill="1" applyBorder="1" applyAlignment="1">
      <alignment horizontal="center"/>
    </xf>
    <xf numFmtId="44" fontId="23" fillId="0" borderId="1" xfId="7" applyFont="1" applyFill="1" applyBorder="1" applyAlignment="1">
      <alignment horizontal="right"/>
    </xf>
    <xf numFmtId="14" fontId="23" fillId="0" borderId="1" xfId="9" applyNumberFormat="1" applyFont="1" applyFill="1" applyBorder="1" applyAlignment="1">
      <alignment horizontal="center"/>
    </xf>
    <xf numFmtId="44" fontId="23" fillId="0" borderId="1" xfId="7" applyFont="1" applyFill="1" applyBorder="1" applyAlignment="1">
      <alignment horizontal="center"/>
    </xf>
    <xf numFmtId="44" fontId="23" fillId="3" borderId="1" xfId="7" applyFont="1" applyFill="1" applyBorder="1" applyAlignment="1"/>
    <xf numFmtId="14" fontId="26" fillId="0" borderId="1" xfId="5" applyNumberFormat="1" applyFont="1" applyFill="1" applyBorder="1" applyAlignment="1">
      <alignment horizontal="center" vertical="center"/>
    </xf>
    <xf numFmtId="14" fontId="26" fillId="0" borderId="1" xfId="9" applyNumberFormat="1" applyFont="1" applyFill="1" applyBorder="1" applyAlignment="1">
      <alignment horizontal="center" vertical="center"/>
    </xf>
    <xf numFmtId="14" fontId="26" fillId="3" borderId="1" xfId="9" applyNumberFormat="1" applyFont="1" applyFill="1" applyBorder="1" applyAlignment="1">
      <alignment horizontal="center" vertical="center"/>
    </xf>
    <xf numFmtId="44" fontId="23" fillId="3" borderId="1" xfId="7" applyFont="1" applyFill="1" applyBorder="1" applyAlignment="1">
      <alignment horizontal="right"/>
    </xf>
    <xf numFmtId="0" fontId="23" fillId="3" borderId="4" xfId="9" applyFont="1" applyFill="1" applyBorder="1" applyAlignment="1">
      <alignment horizontal="center"/>
    </xf>
    <xf numFmtId="44" fontId="23" fillId="0" borderId="1" xfId="9" applyNumberFormat="1" applyFont="1" applyFill="1" applyBorder="1" applyAlignment="1">
      <alignment horizontal="right"/>
    </xf>
    <xf numFmtId="0" fontId="26" fillId="0" borderId="4" xfId="5" applyFont="1" applyFill="1" applyBorder="1" applyAlignment="1">
      <alignment horizontal="center"/>
    </xf>
    <xf numFmtId="14" fontId="26" fillId="0" borderId="1" xfId="5" applyNumberFormat="1" applyFont="1" applyFill="1" applyBorder="1" applyAlignment="1">
      <alignment horizontal="center"/>
    </xf>
    <xf numFmtId="44" fontId="23" fillId="0" borderId="4" xfId="7" applyFont="1" applyFill="1" applyBorder="1" applyAlignment="1">
      <alignment horizontal="right"/>
    </xf>
    <xf numFmtId="44" fontId="23" fillId="0" borderId="4" xfId="7" applyFont="1" applyFill="1" applyBorder="1" applyAlignment="1"/>
    <xf numFmtId="14" fontId="23" fillId="0" borderId="3" xfId="9" applyNumberFormat="1" applyFont="1" applyFill="1" applyBorder="1" applyAlignment="1">
      <alignment horizontal="center" vertical="center"/>
    </xf>
    <xf numFmtId="14" fontId="26" fillId="0" borderId="3" xfId="5" applyNumberFormat="1" applyFont="1" applyFill="1" applyBorder="1" applyAlignment="1">
      <alignment horizontal="center" vertical="center"/>
    </xf>
    <xf numFmtId="14" fontId="26" fillId="0" borderId="3" xfId="5" applyNumberFormat="1" applyFont="1" applyFill="1" applyBorder="1" applyAlignment="1">
      <alignment horizontal="center"/>
    </xf>
    <xf numFmtId="0" fontId="26" fillId="0" borderId="1" xfId="5" applyFont="1" applyFill="1" applyBorder="1" applyAlignment="1">
      <alignment horizontal="center"/>
    </xf>
    <xf numFmtId="14" fontId="27" fillId="0" borderId="3" xfId="5" applyNumberFormat="1" applyFont="1" applyFill="1" applyBorder="1" applyAlignment="1">
      <alignment horizontal="center"/>
    </xf>
    <xf numFmtId="0" fontId="26" fillId="0" borderId="9" xfId="5" applyFont="1" applyFill="1" applyBorder="1" applyAlignment="1">
      <alignment horizontal="center"/>
    </xf>
    <xf numFmtId="0" fontId="26" fillId="0" borderId="9" xfId="5" applyFont="1" applyFill="1" applyBorder="1" applyAlignment="1">
      <alignment horizontal="center" vertical="center"/>
    </xf>
    <xf numFmtId="0" fontId="16" fillId="0" borderId="3" xfId="9" applyFont="1" applyBorder="1" applyAlignment="1"/>
    <xf numFmtId="0" fontId="16" fillId="0" borderId="9" xfId="9" applyFont="1" applyBorder="1" applyAlignment="1"/>
    <xf numFmtId="0" fontId="16" fillId="0" borderId="4" xfId="9" applyFont="1" applyBorder="1" applyAlignment="1"/>
    <xf numFmtId="44" fontId="28" fillId="4" borderId="1" xfId="7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  <xf numFmtId="0" fontId="16" fillId="0" borderId="3" xfId="0" applyFont="1" applyBorder="1" applyAlignment="1">
      <alignment horizontal="center" vertical="distributed"/>
    </xf>
    <xf numFmtId="0" fontId="16" fillId="0" borderId="9" xfId="0" applyFont="1" applyBorder="1" applyAlignment="1">
      <alignment horizontal="center" vertical="distributed"/>
    </xf>
    <xf numFmtId="0" fontId="16" fillId="0" borderId="4" xfId="0" applyFont="1" applyBorder="1" applyAlignment="1">
      <alignment horizontal="center" vertical="distributed"/>
    </xf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3/Anual/AnualALTERADA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  <sheetName val="Anexo Anual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F13" t="str">
            <v>Folha de Pagamento</v>
          </cell>
          <cell r="G13">
            <v>3072.46</v>
          </cell>
        </row>
        <row r="14">
          <cell r="F14" t="str">
            <v>Folha de Pagamento</v>
          </cell>
          <cell r="G14">
            <v>3444</v>
          </cell>
        </row>
        <row r="15">
          <cell r="F15" t="str">
            <v>Folha de Pagamento</v>
          </cell>
          <cell r="G15">
            <v>1032.3499999999999</v>
          </cell>
        </row>
        <row r="16">
          <cell r="F16" t="str">
            <v>Folha de Pagamento</v>
          </cell>
          <cell r="G16">
            <v>1444.62</v>
          </cell>
        </row>
        <row r="17">
          <cell r="F17" t="str">
            <v>Serviços Prestados</v>
          </cell>
          <cell r="G17">
            <v>3901.75</v>
          </cell>
        </row>
        <row r="18">
          <cell r="F18" t="str">
            <v>Material de Consumo</v>
          </cell>
          <cell r="G18">
            <v>200</v>
          </cell>
        </row>
        <row r="19">
          <cell r="F19" t="str">
            <v>Material de Consumo</v>
          </cell>
          <cell r="G19">
            <v>1217</v>
          </cell>
        </row>
        <row r="20">
          <cell r="F20" t="str">
            <v>Material de Consumo</v>
          </cell>
          <cell r="G20">
            <v>30.08</v>
          </cell>
        </row>
        <row r="21">
          <cell r="F21" t="str">
            <v>Material de Consumo</v>
          </cell>
          <cell r="G21">
            <v>38.75</v>
          </cell>
        </row>
        <row r="22">
          <cell r="F22" t="str">
            <v>Material de Consumo</v>
          </cell>
          <cell r="G22">
            <v>35.799999999999997</v>
          </cell>
        </row>
        <row r="23">
          <cell r="F23" t="str">
            <v>Material de Consumo</v>
          </cell>
          <cell r="G23">
            <v>59.94</v>
          </cell>
        </row>
        <row r="24">
          <cell r="F24" t="str">
            <v>Material de Consumo</v>
          </cell>
          <cell r="G24">
            <v>63.49</v>
          </cell>
        </row>
        <row r="25">
          <cell r="F25" t="str">
            <v>Bens Materiais Permanentes</v>
          </cell>
          <cell r="G25">
            <v>446.96</v>
          </cell>
        </row>
        <row r="26">
          <cell r="F26" t="str">
            <v>Material de Consumo</v>
          </cell>
          <cell r="G26">
            <v>134.01</v>
          </cell>
        </row>
        <row r="27">
          <cell r="F27" t="str">
            <v>Material de Consumo</v>
          </cell>
          <cell r="G27">
            <v>731.29</v>
          </cell>
        </row>
        <row r="28">
          <cell r="F28" t="str">
            <v>Material de Consumo</v>
          </cell>
          <cell r="G28">
            <v>2646.89</v>
          </cell>
        </row>
        <row r="29">
          <cell r="F29" t="str">
            <v>Bens Materiais Permanentes</v>
          </cell>
          <cell r="G29">
            <v>2608.9</v>
          </cell>
        </row>
        <row r="30">
          <cell r="F30" t="str">
            <v>Material de Consumo</v>
          </cell>
          <cell r="G30">
            <v>23.27</v>
          </cell>
        </row>
        <row r="31">
          <cell r="F31" t="str">
            <v>Material de Consumo</v>
          </cell>
          <cell r="G31">
            <v>45.84</v>
          </cell>
        </row>
        <row r="32">
          <cell r="F32" t="str">
            <v>Material de Consumo</v>
          </cell>
          <cell r="G32">
            <v>90.93</v>
          </cell>
        </row>
        <row r="33">
          <cell r="F33" t="str">
            <v>Material de Consumo</v>
          </cell>
          <cell r="G33">
            <v>74.650000000000006</v>
          </cell>
        </row>
        <row r="34">
          <cell r="F34" t="str">
            <v>Material de Consumo</v>
          </cell>
          <cell r="G34">
            <v>832.54</v>
          </cell>
        </row>
        <row r="35">
          <cell r="F35" t="str">
            <v>Material de Consumo</v>
          </cell>
          <cell r="G35">
            <v>646.26</v>
          </cell>
        </row>
        <row r="36">
          <cell r="F36" t="str">
            <v>Material de Consumo</v>
          </cell>
          <cell r="G36">
            <v>582.79999999999995</v>
          </cell>
        </row>
        <row r="37">
          <cell r="F37" t="str">
            <v>Material de Consumo</v>
          </cell>
          <cell r="G37">
            <v>2498.44</v>
          </cell>
        </row>
        <row r="38">
          <cell r="F38" t="str">
            <v>Material de Consumo</v>
          </cell>
          <cell r="G38">
            <v>582.79999999999995</v>
          </cell>
        </row>
        <row r="39">
          <cell r="F39" t="str">
            <v>Material de Consumo</v>
          </cell>
          <cell r="G39">
            <v>582.79999999999995</v>
          </cell>
        </row>
        <row r="40">
          <cell r="F40" t="str">
            <v>Bens Materiais Permanentes</v>
          </cell>
          <cell r="G40">
            <v>2818.82</v>
          </cell>
        </row>
        <row r="41">
          <cell r="F41" t="str">
            <v>Utilidade Pública</v>
          </cell>
          <cell r="G41">
            <v>195.09</v>
          </cell>
        </row>
        <row r="42">
          <cell r="F42" t="str">
            <v>Serviços Prestados</v>
          </cell>
          <cell r="G42">
            <v>1125</v>
          </cell>
        </row>
        <row r="43">
          <cell r="F43" t="str">
            <v>Utilidade Pública</v>
          </cell>
          <cell r="G43">
            <v>49.43</v>
          </cell>
        </row>
        <row r="44">
          <cell r="F44" t="str">
            <v>Serviços Prestados</v>
          </cell>
          <cell r="G44">
            <v>240</v>
          </cell>
        </row>
        <row r="45">
          <cell r="F45" t="str">
            <v>Material de Consumo</v>
          </cell>
          <cell r="G45">
            <v>272.75</v>
          </cell>
        </row>
        <row r="46">
          <cell r="F46" t="str">
            <v>Material de Consumo</v>
          </cell>
          <cell r="G46">
            <v>303.79000000000002</v>
          </cell>
        </row>
        <row r="47">
          <cell r="F47" t="str">
            <v>Material de Consumo</v>
          </cell>
          <cell r="G47">
            <v>71.22</v>
          </cell>
        </row>
        <row r="48">
          <cell r="F48" t="str">
            <v>Material de Consumo</v>
          </cell>
          <cell r="G48">
            <v>411.73</v>
          </cell>
        </row>
        <row r="49">
          <cell r="F49" t="str">
            <v>Material de Consumo</v>
          </cell>
          <cell r="G49">
            <v>1166.8800000000001</v>
          </cell>
        </row>
        <row r="50">
          <cell r="F50" t="str">
            <v>Serviços Prestados</v>
          </cell>
          <cell r="G50">
            <v>1320</v>
          </cell>
        </row>
        <row r="51">
          <cell r="F51" t="str">
            <v>Material de Consumo</v>
          </cell>
          <cell r="G51">
            <v>1480</v>
          </cell>
        </row>
        <row r="52">
          <cell r="F52" t="str">
            <v>Material de Consumo</v>
          </cell>
          <cell r="G52">
            <v>102.05</v>
          </cell>
        </row>
        <row r="53">
          <cell r="F53" t="str">
            <v>Material de Consumo</v>
          </cell>
          <cell r="G53">
            <v>314.39999999999998</v>
          </cell>
        </row>
        <row r="54">
          <cell r="F54" t="str">
            <v>Material de Consumo</v>
          </cell>
          <cell r="G54">
            <v>55.27</v>
          </cell>
        </row>
        <row r="55">
          <cell r="F55" t="str">
            <v>Bens Materiais Permanentes</v>
          </cell>
          <cell r="G55">
            <v>915.04</v>
          </cell>
        </row>
        <row r="56">
          <cell r="F56" t="str">
            <v>Bens Materiais Permanentes</v>
          </cell>
          <cell r="G56">
            <v>3740.58</v>
          </cell>
        </row>
        <row r="57">
          <cell r="F57" t="str">
            <v>Material de Consumo</v>
          </cell>
          <cell r="G57">
            <v>94.63</v>
          </cell>
        </row>
        <row r="58">
          <cell r="F58" t="str">
            <v>Material de Consumo</v>
          </cell>
          <cell r="G58">
            <v>240.14</v>
          </cell>
        </row>
        <row r="59">
          <cell r="F59" t="str">
            <v>Bens Materiais Permanentes</v>
          </cell>
          <cell r="G59">
            <v>545.17999999999995</v>
          </cell>
        </row>
        <row r="60">
          <cell r="F60" t="str">
            <v>Material de Consumo</v>
          </cell>
          <cell r="G60">
            <v>155.38999999999999</v>
          </cell>
        </row>
        <row r="61">
          <cell r="F61" t="str">
            <v>Bens Materiais Permanentes</v>
          </cell>
          <cell r="G61">
            <v>668.91</v>
          </cell>
        </row>
        <row r="62">
          <cell r="F62" t="str">
            <v>Material de Consumo</v>
          </cell>
          <cell r="G62">
            <v>856.88</v>
          </cell>
        </row>
        <row r="63">
          <cell r="F63" t="str">
            <v>Bens Materiais Permanentes</v>
          </cell>
          <cell r="G63">
            <v>3266</v>
          </cell>
        </row>
        <row r="64">
          <cell r="F64" t="str">
            <v>Material de Consumo</v>
          </cell>
          <cell r="G64">
            <v>107.22</v>
          </cell>
        </row>
        <row r="65">
          <cell r="F65" t="str">
            <v>Folha de Pagamento</v>
          </cell>
          <cell r="G65">
            <v>1252.8499999999999</v>
          </cell>
        </row>
        <row r="66">
          <cell r="F66" t="str">
            <v>Folha de Pagamento</v>
          </cell>
          <cell r="G66">
            <v>1418.21</v>
          </cell>
        </row>
        <row r="67">
          <cell r="F67" t="str">
            <v>Utilidade Pública</v>
          </cell>
          <cell r="G67">
            <v>191.63</v>
          </cell>
        </row>
        <row r="68">
          <cell r="F68" t="str">
            <v>Serviços Prestados</v>
          </cell>
          <cell r="G68">
            <v>3901.75</v>
          </cell>
        </row>
        <row r="69">
          <cell r="F69" t="str">
            <v>Serviços Prestados</v>
          </cell>
          <cell r="G69">
            <v>130</v>
          </cell>
        </row>
        <row r="70">
          <cell r="F70" t="str">
            <v>Folha de Pagamento</v>
          </cell>
          <cell r="G70">
            <v>129.04</v>
          </cell>
        </row>
        <row r="71">
          <cell r="F71" t="str">
            <v>Folha de Pagamento</v>
          </cell>
          <cell r="G71">
            <v>634.79999999999995</v>
          </cell>
        </row>
        <row r="72">
          <cell r="F72" t="str">
            <v>Folha de Pagamento</v>
          </cell>
          <cell r="G72">
            <v>2885.71</v>
          </cell>
        </row>
        <row r="73">
          <cell r="F73" t="str">
            <v>Folha de Pagamento</v>
          </cell>
          <cell r="G73">
            <v>3456.49</v>
          </cell>
        </row>
        <row r="74">
          <cell r="F74" t="str">
            <v>Utilidade Pública</v>
          </cell>
          <cell r="G74">
            <v>88.9</v>
          </cell>
        </row>
        <row r="75">
          <cell r="F75" t="str">
            <v>Serviços Prestados</v>
          </cell>
          <cell r="G75">
            <v>1125</v>
          </cell>
        </row>
        <row r="76">
          <cell r="F76" t="str">
            <v>Material de Consumo</v>
          </cell>
          <cell r="G76">
            <v>476.55</v>
          </cell>
        </row>
        <row r="77">
          <cell r="F77" t="str">
            <v>Material de Consumo</v>
          </cell>
          <cell r="G77">
            <v>113.83</v>
          </cell>
        </row>
        <row r="78">
          <cell r="F78" t="str">
            <v>Bens Materiais Permanentes</v>
          </cell>
          <cell r="G78">
            <v>159.80000000000001</v>
          </cell>
        </row>
        <row r="79">
          <cell r="F79" t="str">
            <v>Material de Consumo</v>
          </cell>
          <cell r="G79">
            <v>170.26</v>
          </cell>
        </row>
        <row r="80">
          <cell r="F80" t="str">
            <v>Material de Consumo</v>
          </cell>
          <cell r="G80">
            <v>43.42</v>
          </cell>
        </row>
        <row r="81">
          <cell r="F81" t="str">
            <v>Material de Consumo</v>
          </cell>
          <cell r="G81">
            <v>1083.48</v>
          </cell>
        </row>
        <row r="82">
          <cell r="F82" t="str">
            <v>Bens Materiais Permanentes</v>
          </cell>
          <cell r="G82">
            <v>619.6</v>
          </cell>
        </row>
        <row r="83">
          <cell r="F83" t="str">
            <v>Utilidade Pública</v>
          </cell>
          <cell r="G83">
            <v>96.39</v>
          </cell>
        </row>
        <row r="84">
          <cell r="F84" t="str">
            <v>Material de Consumo</v>
          </cell>
          <cell r="G84">
            <v>58.04</v>
          </cell>
        </row>
        <row r="85">
          <cell r="F85" t="str">
            <v>Material de Consumo</v>
          </cell>
          <cell r="G85">
            <v>121.97</v>
          </cell>
        </row>
        <row r="86">
          <cell r="F86" t="str">
            <v>Material de Consumo</v>
          </cell>
          <cell r="G86">
            <v>31.01</v>
          </cell>
        </row>
        <row r="87">
          <cell r="F87" t="str">
            <v>Material de Consumo</v>
          </cell>
          <cell r="G87">
            <v>67.459999999999994</v>
          </cell>
        </row>
        <row r="88">
          <cell r="F88" t="str">
            <v>Material de Consumo</v>
          </cell>
          <cell r="G88">
            <v>108.7</v>
          </cell>
        </row>
        <row r="89">
          <cell r="F89" t="str">
            <v>Material de Consumo</v>
          </cell>
          <cell r="G89">
            <v>41.06</v>
          </cell>
        </row>
        <row r="90">
          <cell r="F90" t="str">
            <v>Material de Consumo</v>
          </cell>
          <cell r="G90">
            <v>85.75</v>
          </cell>
        </row>
        <row r="91">
          <cell r="F91" t="str">
            <v>Folha de Pagamento</v>
          </cell>
          <cell r="G91">
            <v>3147.42</v>
          </cell>
        </row>
        <row r="92">
          <cell r="F92" t="str">
            <v>Folha de Pagamento</v>
          </cell>
          <cell r="G92">
            <v>3452.3</v>
          </cell>
        </row>
        <row r="93">
          <cell r="F93" t="str">
            <v>Folha de Pagamento</v>
          </cell>
          <cell r="G93">
            <v>2352.11</v>
          </cell>
        </row>
        <row r="94">
          <cell r="F94" t="str">
            <v>Folha de Pagamento</v>
          </cell>
          <cell r="G94">
            <v>925</v>
          </cell>
        </row>
        <row r="95">
          <cell r="F95" t="str">
            <v>Folha de Pagamento</v>
          </cell>
          <cell r="G95">
            <v>1444.62</v>
          </cell>
        </row>
        <row r="96">
          <cell r="F96" t="str">
            <v>Folha de Pagamento</v>
          </cell>
          <cell r="G96">
            <v>1066.9000000000001</v>
          </cell>
        </row>
        <row r="97">
          <cell r="F97" t="str">
            <v>Bens Materiais Permanentes</v>
          </cell>
          <cell r="G97">
            <v>5330</v>
          </cell>
        </row>
        <row r="99">
          <cell r="G99">
            <v>83795.069999999992</v>
          </cell>
        </row>
      </sheetData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52" workbookViewId="0">
      <selection activeCell="F33" sqref="F33:G33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style="4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5" t="s">
        <v>0</v>
      </c>
      <c r="C5" s="5"/>
      <c r="D5" s="5"/>
      <c r="E5" s="5"/>
      <c r="F5" s="5"/>
      <c r="G5" s="5"/>
    </row>
    <row r="6" spans="1:7" ht="15" x14ac:dyDescent="0.25">
      <c r="B6" s="6" t="s">
        <v>1</v>
      </c>
      <c r="C6" s="6"/>
      <c r="D6" s="6"/>
      <c r="E6" s="6"/>
      <c r="F6" s="6"/>
      <c r="G6" s="6"/>
    </row>
    <row r="7" spans="1:7" ht="15" x14ac:dyDescent="0.25">
      <c r="B7" s="6" t="s">
        <v>2</v>
      </c>
      <c r="C7" s="6"/>
      <c r="D7" s="6"/>
      <c r="E7" s="6"/>
      <c r="F7" s="6"/>
      <c r="G7" s="6"/>
    </row>
    <row r="8" spans="1:7" ht="15" x14ac:dyDescent="0.25">
      <c r="A8" s="7"/>
      <c r="B8" s="7"/>
      <c r="C8" s="7"/>
      <c r="D8" s="7"/>
      <c r="E8" s="7"/>
      <c r="F8" s="7"/>
      <c r="G8" s="8"/>
    </row>
    <row r="9" spans="1:7" x14ac:dyDescent="0.2">
      <c r="B9" s="9"/>
      <c r="C9" s="9"/>
      <c r="D9" s="9"/>
      <c r="E9" s="10"/>
      <c r="F9" s="9"/>
      <c r="G9" s="9"/>
    </row>
    <row r="10" spans="1:7" ht="15.75" x14ac:dyDescent="0.25">
      <c r="B10" s="11" t="s">
        <v>3</v>
      </c>
      <c r="C10" s="11"/>
      <c r="D10" s="11"/>
      <c r="E10" s="11"/>
      <c r="F10" s="11"/>
      <c r="G10" s="9"/>
    </row>
    <row r="11" spans="1:7" ht="15.75" x14ac:dyDescent="0.25">
      <c r="B11" s="11" t="s">
        <v>4</v>
      </c>
      <c r="C11" s="11"/>
      <c r="D11" s="11"/>
      <c r="E11" s="11"/>
      <c r="F11" s="11"/>
      <c r="G11" s="9"/>
    </row>
    <row r="12" spans="1:7" ht="15.75" customHeight="1" x14ac:dyDescent="0.25">
      <c r="B12" s="12" t="s">
        <v>5</v>
      </c>
      <c r="C12" s="12"/>
      <c r="D12" s="12"/>
      <c r="E12" s="12"/>
      <c r="F12" s="12"/>
      <c r="G12" s="12"/>
    </row>
    <row r="13" spans="1:7" ht="15.75" customHeight="1" x14ac:dyDescent="0.25">
      <c r="B13" s="12" t="s">
        <v>5</v>
      </c>
      <c r="C13" s="12"/>
      <c r="D13" s="12"/>
      <c r="E13" s="12"/>
      <c r="F13" s="12"/>
      <c r="G13" s="12"/>
    </row>
    <row r="14" spans="1:7" ht="15.75" customHeight="1" x14ac:dyDescent="0.25">
      <c r="B14" s="12" t="s">
        <v>6</v>
      </c>
      <c r="C14" s="12"/>
      <c r="D14" s="12"/>
      <c r="E14" s="12"/>
      <c r="F14" s="12"/>
      <c r="G14" s="12"/>
    </row>
    <row r="15" spans="1:7" ht="15.75" customHeight="1" x14ac:dyDescent="0.25">
      <c r="B15" s="11" t="s">
        <v>7</v>
      </c>
      <c r="C15" s="11"/>
      <c r="D15" s="11"/>
      <c r="E15" s="11"/>
      <c r="F15" s="11"/>
      <c r="G15" s="11"/>
    </row>
    <row r="16" spans="1:7" ht="15.75" x14ac:dyDescent="0.25">
      <c r="B16" s="11" t="s">
        <v>8</v>
      </c>
      <c r="C16" s="11"/>
      <c r="D16" s="11"/>
      <c r="E16" s="11"/>
      <c r="F16" s="11"/>
      <c r="G16" s="9"/>
    </row>
    <row r="17" spans="2:7" ht="15.75" x14ac:dyDescent="0.25">
      <c r="B17" s="11" t="s">
        <v>9</v>
      </c>
      <c r="C17" s="11"/>
      <c r="D17" s="11"/>
      <c r="E17" s="11"/>
      <c r="F17" s="11"/>
      <c r="G17" s="9"/>
    </row>
    <row r="18" spans="2:7" ht="15.75" x14ac:dyDescent="0.25">
      <c r="B18" s="11" t="s">
        <v>10</v>
      </c>
      <c r="C18" s="11"/>
      <c r="D18" s="11"/>
      <c r="E18" s="11"/>
      <c r="F18" s="11"/>
      <c r="G18" s="11"/>
    </row>
    <row r="19" spans="2:7" ht="15.75" x14ac:dyDescent="0.25">
      <c r="B19" s="13"/>
      <c r="C19" s="13"/>
      <c r="D19" s="13"/>
      <c r="E19" s="13"/>
      <c r="F19" s="13"/>
      <c r="G19" s="13"/>
    </row>
    <row r="20" spans="2:7" x14ac:dyDescent="0.2">
      <c r="B20" s="14" t="s">
        <v>11</v>
      </c>
      <c r="C20" s="14"/>
      <c r="D20" s="15" t="s">
        <v>12</v>
      </c>
      <c r="E20" s="15" t="s">
        <v>13</v>
      </c>
      <c r="F20" s="14" t="s">
        <v>14</v>
      </c>
      <c r="G20" s="14"/>
    </row>
    <row r="21" spans="2:7" ht="15" customHeight="1" x14ac:dyDescent="0.2">
      <c r="B21" s="16" t="s">
        <v>15</v>
      </c>
      <c r="C21" s="16"/>
      <c r="D21" s="17"/>
      <c r="E21" s="17" t="s">
        <v>16</v>
      </c>
      <c r="F21" s="18">
        <v>150000</v>
      </c>
      <c r="G21" s="18"/>
    </row>
    <row r="22" spans="2:7" ht="15.75" customHeight="1" x14ac:dyDescent="0.25">
      <c r="B22" s="19" t="s">
        <v>17</v>
      </c>
      <c r="C22" s="19"/>
      <c r="D22" s="20"/>
      <c r="E22" s="20"/>
      <c r="F22" s="21"/>
      <c r="G22" s="21"/>
    </row>
    <row r="23" spans="2:7" ht="15" x14ac:dyDescent="0.25">
      <c r="B23" s="19" t="s">
        <v>17</v>
      </c>
      <c r="C23" s="19"/>
      <c r="D23" s="20"/>
      <c r="E23" s="20"/>
      <c r="F23" s="21"/>
      <c r="G23" s="21"/>
    </row>
    <row r="24" spans="2:7" x14ac:dyDescent="0.2">
      <c r="B24" s="22"/>
      <c r="C24" s="22"/>
      <c r="D24" s="23"/>
      <c r="E24" s="23"/>
      <c r="F24" s="23"/>
      <c r="G24" s="24"/>
    </row>
    <row r="25" spans="2:7" x14ac:dyDescent="0.2">
      <c r="B25" s="25" t="s">
        <v>18</v>
      </c>
      <c r="C25" s="25"/>
      <c r="D25" s="25"/>
      <c r="E25" s="25"/>
      <c r="F25" s="25"/>
      <c r="G25" s="25"/>
    </row>
    <row r="26" spans="2:7" s="28" customFormat="1" ht="33.75" x14ac:dyDescent="0.2">
      <c r="B26" s="26" t="s">
        <v>19</v>
      </c>
      <c r="C26" s="26" t="s">
        <v>20</v>
      </c>
      <c r="D26" s="26" t="s">
        <v>21</v>
      </c>
      <c r="E26" s="26" t="s">
        <v>22</v>
      </c>
      <c r="F26" s="27" t="s">
        <v>23</v>
      </c>
      <c r="G26" s="27"/>
    </row>
    <row r="27" spans="2:7" x14ac:dyDescent="0.2">
      <c r="B27" s="29"/>
      <c r="C27" s="30"/>
      <c r="D27" s="31"/>
      <c r="E27" s="32">
        <v>1</v>
      </c>
      <c r="F27" s="33"/>
      <c r="G27" s="33"/>
    </row>
    <row r="28" spans="2:7" x14ac:dyDescent="0.2">
      <c r="B28" s="29"/>
      <c r="C28" s="34"/>
      <c r="D28" s="31"/>
      <c r="E28" s="32">
        <v>2</v>
      </c>
      <c r="F28" s="33"/>
      <c r="G28" s="33"/>
    </row>
    <row r="29" spans="2:7" x14ac:dyDescent="0.2">
      <c r="B29" s="29"/>
      <c r="C29" s="34"/>
      <c r="D29" s="31"/>
      <c r="E29" s="32"/>
      <c r="F29" s="33"/>
      <c r="G29" s="33"/>
    </row>
    <row r="30" spans="2:7" x14ac:dyDescent="0.2">
      <c r="B30" s="29"/>
      <c r="C30" s="35"/>
      <c r="D30" s="31"/>
      <c r="E30" s="36"/>
      <c r="F30" s="37"/>
      <c r="G30" s="37"/>
    </row>
    <row r="31" spans="2:7" x14ac:dyDescent="0.2">
      <c r="B31" s="38" t="s">
        <v>24</v>
      </c>
      <c r="C31" s="38"/>
      <c r="D31" s="39"/>
      <c r="E31" s="40"/>
      <c r="F31" s="41">
        <v>124798.22</v>
      </c>
      <c r="G31" s="37"/>
    </row>
    <row r="32" spans="2:7" x14ac:dyDescent="0.2">
      <c r="B32" s="38" t="s">
        <v>25</v>
      </c>
      <c r="C32" s="38"/>
      <c r="D32" s="39"/>
      <c r="E32" s="40"/>
      <c r="F32" s="42">
        <f>F27+F28+F29</f>
        <v>0</v>
      </c>
      <c r="G32" s="37"/>
    </row>
    <row r="33" spans="2:7" x14ac:dyDescent="0.2">
      <c r="B33" s="38" t="s">
        <v>26</v>
      </c>
      <c r="C33" s="38"/>
      <c r="D33" s="39"/>
      <c r="E33" s="40"/>
      <c r="F33" s="41">
        <v>457.16</v>
      </c>
      <c r="G33" s="37"/>
    </row>
    <row r="34" spans="2:7" x14ac:dyDescent="0.2">
      <c r="B34" s="38" t="s">
        <v>27</v>
      </c>
      <c r="C34" s="38"/>
      <c r="D34" s="39"/>
      <c r="E34" s="40"/>
      <c r="F34" s="41"/>
      <c r="G34" s="37"/>
    </row>
    <row r="35" spans="2:7" x14ac:dyDescent="0.2">
      <c r="B35" s="38" t="s">
        <v>28</v>
      </c>
      <c r="C35" s="38"/>
      <c r="D35" s="39"/>
      <c r="E35" s="40"/>
      <c r="F35" s="41">
        <f>SUM(F31:G34)</f>
        <v>125255.38</v>
      </c>
      <c r="G35" s="37"/>
    </row>
    <row r="36" spans="2:7" x14ac:dyDescent="0.2">
      <c r="B36" s="43"/>
      <c r="C36" s="43"/>
      <c r="D36" s="44"/>
      <c r="E36" s="45"/>
      <c r="F36" s="46"/>
      <c r="G36" s="47"/>
    </row>
    <row r="37" spans="2:7" x14ac:dyDescent="0.2">
      <c r="B37" s="38" t="s">
        <v>29</v>
      </c>
      <c r="C37" s="38"/>
      <c r="D37" s="39"/>
      <c r="E37" s="40"/>
      <c r="F37" s="41"/>
      <c r="G37" s="37"/>
    </row>
    <row r="38" spans="2:7" x14ac:dyDescent="0.2">
      <c r="B38" s="48" t="s">
        <v>30</v>
      </c>
      <c r="C38" s="49"/>
      <c r="D38" s="49"/>
      <c r="E38" s="22"/>
      <c r="F38" s="50">
        <f>SUM(F35+F37)</f>
        <v>125255.38</v>
      </c>
      <c r="G38" s="51"/>
    </row>
    <row r="39" spans="2:7" x14ac:dyDescent="0.2">
      <c r="B39" s="52" t="s">
        <v>31</v>
      </c>
      <c r="C39" s="52"/>
      <c r="D39" s="52"/>
      <c r="E39" s="53"/>
      <c r="F39" s="52"/>
      <c r="G39" s="52"/>
    </row>
    <row r="40" spans="2:7" x14ac:dyDescent="0.2">
      <c r="B40" s="53" t="s">
        <v>32</v>
      </c>
      <c r="C40" s="53"/>
      <c r="D40" s="53"/>
      <c r="E40" s="53"/>
      <c r="F40" s="53"/>
      <c r="G40" s="53"/>
    </row>
    <row r="41" spans="2:7" x14ac:dyDescent="0.2">
      <c r="B41" s="53" t="s">
        <v>33</v>
      </c>
      <c r="C41" s="53"/>
      <c r="D41" s="53"/>
      <c r="E41" s="53"/>
      <c r="F41" s="53"/>
      <c r="G41" s="53"/>
    </row>
    <row r="42" spans="2:7" ht="18" customHeight="1" x14ac:dyDescent="0.2">
      <c r="B42" s="54" t="s">
        <v>34</v>
      </c>
      <c r="C42" s="54"/>
      <c r="D42" s="54"/>
      <c r="E42" s="54"/>
      <c r="F42" s="54"/>
      <c r="G42" s="54"/>
    </row>
    <row r="43" spans="2:7" ht="12" customHeight="1" x14ac:dyDescent="0.2">
      <c r="B43" s="54"/>
      <c r="C43" s="54"/>
      <c r="D43" s="54"/>
      <c r="E43" s="54"/>
      <c r="F43" s="54"/>
      <c r="G43" s="54"/>
    </row>
    <row r="44" spans="2:7" ht="18" customHeight="1" x14ac:dyDescent="0.2">
      <c r="B44" s="55"/>
      <c r="C44" s="55"/>
      <c r="D44" s="55"/>
      <c r="E44" s="55"/>
      <c r="F44" s="55"/>
      <c r="G44" s="55"/>
    </row>
    <row r="45" spans="2:7" x14ac:dyDescent="0.2">
      <c r="B45" s="56"/>
      <c r="C45" s="56"/>
      <c r="D45" s="56"/>
      <c r="E45" s="57"/>
      <c r="F45" s="56"/>
      <c r="G45" s="56"/>
    </row>
    <row r="46" spans="2:7" x14ac:dyDescent="0.2">
      <c r="B46" s="58" t="s">
        <v>35</v>
      </c>
      <c r="C46" s="59"/>
      <c r="D46" s="59"/>
      <c r="E46" s="59"/>
      <c r="F46" s="59"/>
      <c r="G46" s="60"/>
    </row>
    <row r="47" spans="2:7" x14ac:dyDescent="0.2">
      <c r="B47" s="58" t="s">
        <v>36</v>
      </c>
      <c r="C47" s="59"/>
      <c r="D47" s="59"/>
      <c r="E47" s="59"/>
      <c r="F47" s="61"/>
      <c r="G47" s="62"/>
    </row>
    <row r="48" spans="2:7" ht="96" x14ac:dyDescent="0.2">
      <c r="B48" s="63" t="s">
        <v>37</v>
      </c>
      <c r="C48" s="63" t="s">
        <v>38</v>
      </c>
      <c r="D48" s="63" t="s">
        <v>39</v>
      </c>
      <c r="E48" s="64" t="s">
        <v>40</v>
      </c>
      <c r="F48" s="65" t="s">
        <v>41</v>
      </c>
      <c r="G48" s="66" t="s">
        <v>42</v>
      </c>
    </row>
    <row r="49" spans="2:7" x14ac:dyDescent="0.2">
      <c r="B49" s="67" t="s">
        <v>43</v>
      </c>
      <c r="C49" s="68">
        <f>E49</f>
        <v>31158.879999999997</v>
      </c>
      <c r="D49" s="69"/>
      <c r="E49" s="70">
        <f xml:space="preserve"> SUMIF([1]Dezembro!F12:F97,"Folha de Pagamento",[1]Dezembro!G12:G97)</f>
        <v>31158.879999999997</v>
      </c>
      <c r="F49" s="71">
        <f>E49</f>
        <v>31158.879999999997</v>
      </c>
      <c r="G49" s="68"/>
    </row>
    <row r="50" spans="2:7" x14ac:dyDescent="0.2">
      <c r="B50" s="67" t="s">
        <v>44</v>
      </c>
      <c r="C50" s="68">
        <f t="shared" ref="C50:C64" si="0">E50</f>
        <v>11743.5</v>
      </c>
      <c r="D50" s="69"/>
      <c r="E50" s="70">
        <f xml:space="preserve"> SUMIF([1]Dezembro!F12:F97,"Serviços Prestados",[1]Dezembro!G12:G97)</f>
        <v>11743.5</v>
      </c>
      <c r="F50" s="71">
        <f t="shared" ref="F50:F64" si="1">E50</f>
        <v>11743.5</v>
      </c>
      <c r="G50" s="68"/>
    </row>
    <row r="51" spans="2:7" x14ac:dyDescent="0.2">
      <c r="B51" s="67" t="s">
        <v>45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46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47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48</v>
      </c>
      <c r="C54" s="68">
        <f t="shared" si="0"/>
        <v>19151.46</v>
      </c>
      <c r="D54" s="69"/>
      <c r="E54" s="70">
        <f xml:space="preserve"> SUMIF([1]Dezembro!F12:F101,"Material de Consumo",[1]Dezembro!G12:G101)</f>
        <v>19151.46</v>
      </c>
      <c r="F54" s="71">
        <f t="shared" si="1"/>
        <v>19151.46</v>
      </c>
      <c r="G54" s="68"/>
    </row>
    <row r="55" spans="2:7" s="74" customFormat="1" x14ac:dyDescent="0.2">
      <c r="B55" s="67" t="s">
        <v>49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50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51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52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53</v>
      </c>
      <c r="C59" s="68">
        <f t="shared" si="0"/>
        <v>621.43999999999994</v>
      </c>
      <c r="D59" s="69"/>
      <c r="E59" s="70">
        <f xml:space="preserve"> SUMIF([1]Dezembro!F13:F106,"Utilidade Pública",[1]Dezembro!G13:G106)</f>
        <v>621.43999999999994</v>
      </c>
      <c r="F59" s="71">
        <f t="shared" si="1"/>
        <v>621.43999999999994</v>
      </c>
      <c r="G59" s="68"/>
    </row>
    <row r="60" spans="2:7" s="74" customFormat="1" x14ac:dyDescent="0.2">
      <c r="B60" s="67" t="s">
        <v>54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55</v>
      </c>
      <c r="C61" s="68">
        <f t="shared" si="0"/>
        <v>21119.79</v>
      </c>
      <c r="D61" s="69"/>
      <c r="E61" s="70">
        <f xml:space="preserve"> SUMIF([1]Dezembro!F12:F108,"Bens Materiais Permanentes",[1]Dezembro!G12:G108)</f>
        <v>21119.79</v>
      </c>
      <c r="F61" s="71">
        <f t="shared" si="1"/>
        <v>21119.79</v>
      </c>
      <c r="G61" s="68"/>
    </row>
    <row r="62" spans="2:7" s="74" customFormat="1" x14ac:dyDescent="0.2">
      <c r="B62" s="67" t="s">
        <v>56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57</v>
      </c>
      <c r="C63" s="68">
        <f>E63</f>
        <v>0</v>
      </c>
      <c r="D63" s="69"/>
      <c r="E63" s="70">
        <f xml:space="preserve"> SUMIF([1]Dezembro!F13:F110,"Despesas Bancárias",[1]Dezembro!G13:G110)</f>
        <v>0</v>
      </c>
      <c r="F63" s="71">
        <f>E63</f>
        <v>0</v>
      </c>
      <c r="G63" s="68"/>
    </row>
    <row r="64" spans="2:7" s="74" customFormat="1" x14ac:dyDescent="0.2">
      <c r="B64" s="67" t="s">
        <v>58</v>
      </c>
      <c r="C64" s="68">
        <f t="shared" si="0"/>
        <v>0</v>
      </c>
      <c r="D64" s="69"/>
      <c r="E64" s="70"/>
      <c r="F64" s="71">
        <f t="shared" si="1"/>
        <v>0</v>
      </c>
      <c r="G64" s="68"/>
    </row>
    <row r="65" spans="2:7" s="74" customFormat="1" x14ac:dyDescent="0.2">
      <c r="B65" s="75" t="s">
        <v>59</v>
      </c>
      <c r="C65" s="76">
        <f>SUM(C49:C64)</f>
        <v>83795.070000000007</v>
      </c>
      <c r="D65" s="77">
        <f>SUM(D49:D64)</f>
        <v>0</v>
      </c>
      <c r="E65" s="76">
        <f>SUM(E49:E64)</f>
        <v>83795.070000000007</v>
      </c>
      <c r="F65" s="78">
        <f>SUM(F49:F64)</f>
        <v>83795.070000000007</v>
      </c>
      <c r="G65" s="76">
        <f>SUM(G49:G64)</f>
        <v>0</v>
      </c>
    </row>
    <row r="66" spans="2:7" s="74" customFormat="1" x14ac:dyDescent="0.2">
      <c r="B66" s="58" t="s">
        <v>35</v>
      </c>
      <c r="C66" s="59"/>
      <c r="D66" s="59"/>
      <c r="E66" s="59"/>
      <c r="F66" s="59"/>
      <c r="G66" s="60"/>
    </row>
    <row r="67" spans="2:7" s="74" customFormat="1" x14ac:dyDescent="0.2">
      <c r="B67" s="58" t="s">
        <v>60</v>
      </c>
      <c r="C67" s="59"/>
      <c r="D67" s="59"/>
      <c r="E67" s="59"/>
      <c r="F67" s="61"/>
      <c r="G67" s="62"/>
    </row>
    <row r="68" spans="2:7" s="74" customFormat="1" ht="96" x14ac:dyDescent="0.2">
      <c r="B68" s="63" t="s">
        <v>37</v>
      </c>
      <c r="C68" s="63" t="s">
        <v>38</v>
      </c>
      <c r="D68" s="63" t="s">
        <v>39</v>
      </c>
      <c r="E68" s="64" t="s">
        <v>40</v>
      </c>
      <c r="F68" s="65" t="s">
        <v>41</v>
      </c>
      <c r="G68" s="66" t="s">
        <v>42</v>
      </c>
    </row>
    <row r="69" spans="2:7" s="74" customFormat="1" x14ac:dyDescent="0.2">
      <c r="B69" s="67" t="s">
        <v>43</v>
      </c>
      <c r="C69" s="68"/>
      <c r="D69" s="69"/>
      <c r="E69" s="79"/>
      <c r="F69" s="80"/>
      <c r="G69" s="68"/>
    </row>
    <row r="70" spans="2:7" x14ac:dyDescent="0.2">
      <c r="B70" s="67" t="s">
        <v>44</v>
      </c>
      <c r="C70" s="68"/>
      <c r="D70" s="69"/>
      <c r="E70" s="79"/>
      <c r="F70" s="80"/>
      <c r="G70" s="68"/>
    </row>
    <row r="71" spans="2:7" x14ac:dyDescent="0.2">
      <c r="B71" s="67" t="s">
        <v>45</v>
      </c>
      <c r="C71" s="68"/>
      <c r="D71" s="69"/>
      <c r="E71" s="79"/>
      <c r="F71" s="80"/>
      <c r="G71" s="68"/>
    </row>
    <row r="72" spans="2:7" x14ac:dyDescent="0.2">
      <c r="B72" s="72" t="s">
        <v>46</v>
      </c>
      <c r="C72" s="68"/>
      <c r="D72" s="69"/>
      <c r="E72" s="79"/>
      <c r="F72" s="80"/>
      <c r="G72" s="68"/>
    </row>
    <row r="73" spans="2:7" x14ac:dyDescent="0.2">
      <c r="B73" s="67" t="s">
        <v>47</v>
      </c>
      <c r="C73" s="68"/>
      <c r="D73" s="69"/>
      <c r="E73" s="79"/>
      <c r="F73" s="80"/>
      <c r="G73" s="68"/>
    </row>
    <row r="74" spans="2:7" x14ac:dyDescent="0.2">
      <c r="B74" s="72" t="s">
        <v>48</v>
      </c>
      <c r="C74" s="68"/>
      <c r="D74" s="69"/>
      <c r="E74" s="79"/>
      <c r="F74" s="80"/>
      <c r="G74" s="68"/>
    </row>
    <row r="75" spans="2:7" x14ac:dyDescent="0.2">
      <c r="B75" s="67" t="s">
        <v>49</v>
      </c>
      <c r="C75" s="68"/>
      <c r="D75" s="69"/>
      <c r="E75" s="79"/>
      <c r="F75" s="80"/>
      <c r="G75" s="68"/>
    </row>
    <row r="76" spans="2:7" x14ac:dyDescent="0.2">
      <c r="B76" s="72" t="s">
        <v>50</v>
      </c>
      <c r="C76" s="68"/>
      <c r="D76" s="69"/>
      <c r="E76" s="79"/>
      <c r="F76" s="80"/>
      <c r="G76" s="68"/>
    </row>
    <row r="77" spans="2:7" x14ac:dyDescent="0.2">
      <c r="B77" s="67" t="s">
        <v>51</v>
      </c>
      <c r="C77" s="68"/>
      <c r="D77" s="69"/>
      <c r="E77" s="79"/>
      <c r="F77" s="80"/>
      <c r="G77" s="68"/>
    </row>
    <row r="78" spans="2:7" x14ac:dyDescent="0.2">
      <c r="B78" s="67" t="s">
        <v>52</v>
      </c>
      <c r="C78" s="68"/>
      <c r="D78" s="69"/>
      <c r="E78" s="79"/>
      <c r="F78" s="80"/>
      <c r="G78" s="68"/>
    </row>
    <row r="79" spans="2:7" x14ac:dyDescent="0.2">
      <c r="B79" s="67" t="s">
        <v>53</v>
      </c>
      <c r="C79" s="68"/>
      <c r="D79" s="69"/>
      <c r="E79" s="79"/>
      <c r="F79" s="80"/>
      <c r="G79" s="68"/>
    </row>
    <row r="80" spans="2:7" ht="15" customHeight="1" x14ac:dyDescent="0.2">
      <c r="B80" s="67" t="s">
        <v>54</v>
      </c>
      <c r="C80" s="68"/>
      <c r="D80" s="69"/>
      <c r="E80" s="79"/>
      <c r="F80" s="80"/>
      <c r="G80" s="68"/>
    </row>
    <row r="81" spans="2:7" ht="15" customHeight="1" x14ac:dyDescent="0.2">
      <c r="B81" s="72" t="s">
        <v>55</v>
      </c>
      <c r="C81" s="68"/>
      <c r="D81" s="69"/>
      <c r="E81" s="79"/>
      <c r="F81" s="80"/>
      <c r="G81" s="68"/>
    </row>
    <row r="82" spans="2:7" ht="15" customHeight="1" x14ac:dyDescent="0.2">
      <c r="B82" s="67" t="s">
        <v>56</v>
      </c>
      <c r="C82" s="68"/>
      <c r="D82" s="69"/>
      <c r="E82" s="79"/>
      <c r="F82" s="80"/>
      <c r="G82" s="68"/>
    </row>
    <row r="83" spans="2:7" ht="24" x14ac:dyDescent="0.2">
      <c r="B83" s="72" t="s">
        <v>57</v>
      </c>
      <c r="C83" s="68">
        <f>E83</f>
        <v>0</v>
      </c>
      <c r="D83" s="69"/>
      <c r="E83" s="70"/>
      <c r="F83" s="80">
        <f>E83</f>
        <v>0</v>
      </c>
      <c r="G83" s="68"/>
    </row>
    <row r="84" spans="2:7" x14ac:dyDescent="0.2">
      <c r="B84" s="67" t="s">
        <v>58</v>
      </c>
      <c r="C84" s="68">
        <f>SUM(E84+G84)</f>
        <v>0</v>
      </c>
      <c r="D84" s="69"/>
      <c r="E84" s="81"/>
      <c r="F84" s="80">
        <f>SUM(D84:E84)</f>
        <v>0</v>
      </c>
      <c r="G84" s="68"/>
    </row>
    <row r="85" spans="2:7" x14ac:dyDescent="0.2">
      <c r="B85" s="75" t="s">
        <v>59</v>
      </c>
      <c r="C85" s="76">
        <f>SUM(C69:C84)</f>
        <v>0</v>
      </c>
      <c r="D85" s="77">
        <f>SUM(D69:D84)</f>
        <v>0</v>
      </c>
      <c r="E85" s="76">
        <f>SUM(E69:E84)</f>
        <v>0</v>
      </c>
      <c r="F85" s="78">
        <f>SUM(F69:F84)</f>
        <v>0</v>
      </c>
      <c r="G85" s="76"/>
    </row>
    <row r="86" spans="2:7" ht="15" x14ac:dyDescent="0.25">
      <c r="B86" s="82"/>
      <c r="C86" s="83"/>
      <c r="D86" s="84"/>
      <c r="E86" s="84"/>
      <c r="F86" s="85"/>
      <c r="G86" s="85"/>
    </row>
    <row r="87" spans="2:7" x14ac:dyDescent="0.2">
      <c r="B87" s="86" t="s">
        <v>61</v>
      </c>
      <c r="C87" s="86"/>
      <c r="D87" s="86"/>
      <c r="E87" s="86"/>
      <c r="F87" s="87"/>
      <c r="G87" s="87"/>
    </row>
    <row r="88" spans="2:7" x14ac:dyDescent="0.2">
      <c r="B88" s="88" t="s">
        <v>62</v>
      </c>
      <c r="C88" s="56"/>
      <c r="D88" s="56"/>
      <c r="E88" s="57"/>
      <c r="F88" s="56"/>
      <c r="G88" s="56"/>
    </row>
    <row r="89" spans="2:7" x14ac:dyDescent="0.2">
      <c r="B89" s="88" t="s">
        <v>63</v>
      </c>
      <c r="C89" s="56"/>
      <c r="D89" s="56"/>
      <c r="E89" s="57"/>
      <c r="F89" s="56"/>
      <c r="G89" s="56"/>
    </row>
    <row r="90" spans="2:7" x14ac:dyDescent="0.2">
      <c r="B90" s="88" t="s">
        <v>64</v>
      </c>
      <c r="C90" s="56"/>
      <c r="D90" s="56"/>
      <c r="E90" s="57"/>
      <c r="F90" s="56"/>
      <c r="G90" s="56"/>
    </row>
    <row r="91" spans="2:7" x14ac:dyDescent="0.2">
      <c r="B91" s="88" t="s">
        <v>65</v>
      </c>
      <c r="C91" s="89"/>
      <c r="D91" s="89"/>
      <c r="E91" s="90"/>
      <c r="F91" s="89"/>
      <c r="G91" s="89"/>
    </row>
    <row r="92" spans="2:7" x14ac:dyDescent="0.2">
      <c r="B92" s="88" t="s">
        <v>66</v>
      </c>
      <c r="C92" s="89"/>
      <c r="D92" s="89"/>
      <c r="E92" s="90"/>
      <c r="F92" s="89"/>
      <c r="G92" s="89"/>
    </row>
    <row r="93" spans="2:7" x14ac:dyDescent="0.2">
      <c r="B93" s="91" t="s">
        <v>67</v>
      </c>
      <c r="C93" s="91"/>
      <c r="D93" s="91"/>
      <c r="E93" s="91"/>
      <c r="F93" s="91"/>
      <c r="G93" s="91"/>
    </row>
    <row r="94" spans="2:7" x14ac:dyDescent="0.2">
      <c r="B94" s="91"/>
      <c r="C94" s="91"/>
      <c r="D94" s="91"/>
      <c r="E94" s="91"/>
      <c r="F94" s="91"/>
      <c r="G94" s="91"/>
    </row>
    <row r="95" spans="2:7" x14ac:dyDescent="0.2">
      <c r="B95" s="92" t="s">
        <v>68</v>
      </c>
      <c r="C95" s="92"/>
      <c r="D95" s="92"/>
      <c r="E95" s="92"/>
      <c r="F95" s="92"/>
      <c r="G95" s="92"/>
    </row>
    <row r="96" spans="2:7" x14ac:dyDescent="0.2">
      <c r="B96" s="56"/>
      <c r="C96" s="56"/>
      <c r="D96" s="56"/>
      <c r="E96" s="57"/>
      <c r="F96" s="56"/>
      <c r="G96" s="56"/>
    </row>
    <row r="97" spans="2:7" x14ac:dyDescent="0.2">
      <c r="B97" s="93"/>
      <c r="C97" s="94"/>
      <c r="D97" s="94" t="s">
        <v>69</v>
      </c>
      <c r="E97" s="95"/>
      <c r="F97" s="94"/>
      <c r="G97" s="96"/>
    </row>
    <row r="98" spans="2:7" x14ac:dyDescent="0.2">
      <c r="B98" s="97" t="s">
        <v>70</v>
      </c>
      <c r="C98" s="97"/>
      <c r="D98" s="98"/>
      <c r="E98" s="97"/>
      <c r="F98" s="99"/>
      <c r="G98" s="100">
        <f>SUM(F38)</f>
        <v>125255.38</v>
      </c>
    </row>
    <row r="99" spans="2:7" x14ac:dyDescent="0.2">
      <c r="B99" s="101" t="s">
        <v>71</v>
      </c>
      <c r="C99" s="102"/>
      <c r="D99" s="103"/>
      <c r="E99" s="104"/>
      <c r="F99" s="105"/>
      <c r="G99" s="106">
        <f>SUM(E85,F65)</f>
        <v>83795.070000000007</v>
      </c>
    </row>
    <row r="100" spans="2:7" x14ac:dyDescent="0.2">
      <c r="B100" s="97" t="s">
        <v>72</v>
      </c>
      <c r="C100" s="104"/>
      <c r="D100" s="103"/>
      <c r="E100" s="104"/>
      <c r="F100" s="107"/>
      <c r="G100" s="108">
        <f>SUM(G98-G99)</f>
        <v>41460.31</v>
      </c>
    </row>
    <row r="101" spans="2:7" x14ac:dyDescent="0.2">
      <c r="B101" s="101" t="s">
        <v>73</v>
      </c>
      <c r="C101" s="102"/>
      <c r="D101" s="103"/>
      <c r="E101" s="104"/>
      <c r="F101" s="107"/>
      <c r="G101" s="108">
        <v>0</v>
      </c>
    </row>
    <row r="102" spans="2:7" x14ac:dyDescent="0.2">
      <c r="B102" s="109" t="s">
        <v>74</v>
      </c>
      <c r="C102" s="110"/>
      <c r="D102" s="111"/>
      <c r="E102" s="110"/>
      <c r="F102" s="112"/>
      <c r="G102" s="113">
        <f>G100-G101</f>
        <v>41460.31</v>
      </c>
    </row>
    <row r="103" spans="2:7" x14ac:dyDescent="0.2">
      <c r="B103" s="114"/>
      <c r="C103" s="115"/>
      <c r="D103" s="115"/>
      <c r="E103" s="115"/>
      <c r="F103" s="116"/>
      <c r="G103" s="117"/>
    </row>
    <row r="104" spans="2:7" x14ac:dyDescent="0.2">
      <c r="B104" s="114"/>
      <c r="C104" s="115"/>
      <c r="D104" s="115"/>
      <c r="E104" s="115"/>
      <c r="F104" s="116"/>
      <c r="G104" s="117"/>
    </row>
    <row r="105" spans="2:7" x14ac:dyDescent="0.2">
      <c r="B105" s="114"/>
      <c r="C105" s="115"/>
      <c r="D105" s="115"/>
      <c r="E105" s="115"/>
      <c r="F105" s="116"/>
      <c r="G105" s="117"/>
    </row>
    <row r="106" spans="2:7" x14ac:dyDescent="0.2">
      <c r="B106" s="114"/>
      <c r="C106" s="115"/>
      <c r="D106" s="115"/>
      <c r="E106" s="115"/>
      <c r="F106" s="116"/>
      <c r="G106" s="117"/>
    </row>
    <row r="107" spans="2:7" x14ac:dyDescent="0.2">
      <c r="B107" s="114"/>
      <c r="C107" s="115"/>
      <c r="D107" s="115"/>
      <c r="E107" s="115"/>
      <c r="F107" s="116"/>
      <c r="G107" s="117"/>
    </row>
    <row r="108" spans="2:7" x14ac:dyDescent="0.2">
      <c r="B108" s="114" t="s">
        <v>75</v>
      </c>
      <c r="C108" s="115"/>
      <c r="D108" s="115"/>
      <c r="E108" s="115"/>
      <c r="F108" s="116"/>
      <c r="G108" s="117"/>
    </row>
    <row r="109" spans="2:7" x14ac:dyDescent="0.2">
      <c r="B109" s="114"/>
      <c r="C109" s="115"/>
      <c r="D109" s="115"/>
      <c r="E109" s="115"/>
      <c r="F109" s="116"/>
      <c r="G109" s="117"/>
    </row>
    <row r="110" spans="2:7" x14ac:dyDescent="0.2">
      <c r="B110" s="114"/>
      <c r="C110" s="115"/>
      <c r="D110" s="115"/>
      <c r="E110" s="115"/>
      <c r="F110" s="116"/>
      <c r="G110" s="117"/>
    </row>
    <row r="111" spans="2:7" x14ac:dyDescent="0.2">
      <c r="B111" s="114"/>
      <c r="C111" s="115"/>
      <c r="D111" s="115"/>
      <c r="E111" s="115"/>
      <c r="F111" s="116"/>
      <c r="G111" s="117"/>
    </row>
    <row r="112" spans="2:7" x14ac:dyDescent="0.2">
      <c r="B112" s="114"/>
      <c r="C112" s="115"/>
      <c r="D112" s="115"/>
      <c r="E112" s="115"/>
      <c r="F112" s="116"/>
      <c r="G112" s="117"/>
    </row>
    <row r="113" spans="2:7" x14ac:dyDescent="0.2">
      <c r="B113" s="114"/>
      <c r="C113" s="115"/>
      <c r="D113" s="115"/>
      <c r="E113" s="115"/>
      <c r="F113" s="116"/>
      <c r="G113" s="117"/>
    </row>
    <row r="114" spans="2:7" x14ac:dyDescent="0.2">
      <c r="B114" s="114"/>
      <c r="C114" s="115"/>
      <c r="D114" s="115"/>
      <c r="E114" s="115"/>
      <c r="F114" s="116"/>
      <c r="G114" s="117"/>
    </row>
    <row r="115" spans="2:7" x14ac:dyDescent="0.2">
      <c r="B115" s="114"/>
      <c r="C115" s="115"/>
      <c r="D115" s="115"/>
      <c r="E115" s="115"/>
      <c r="F115" s="116"/>
      <c r="G115" s="117"/>
    </row>
    <row r="116" spans="2:7" x14ac:dyDescent="0.2">
      <c r="B116" s="114"/>
      <c r="C116" s="115"/>
      <c r="D116" s="115"/>
      <c r="E116" s="115"/>
      <c r="F116" s="116"/>
      <c r="G116" s="117"/>
    </row>
    <row r="117" spans="2:7" x14ac:dyDescent="0.2">
      <c r="B117" s="114"/>
      <c r="C117" s="115"/>
      <c r="D117" s="115"/>
      <c r="E117" s="115"/>
      <c r="F117" s="116"/>
      <c r="G117" s="117"/>
    </row>
    <row r="118" spans="2:7" x14ac:dyDescent="0.2">
      <c r="B118" s="118"/>
      <c r="C118" s="119"/>
      <c r="D118" s="119"/>
      <c r="E118" s="119"/>
      <c r="F118" s="120"/>
      <c r="G118" s="121"/>
    </row>
    <row r="119" spans="2:7" x14ac:dyDescent="0.2">
      <c r="B119" s="118"/>
      <c r="C119" s="119"/>
      <c r="D119" s="119"/>
      <c r="E119" s="119"/>
      <c r="F119" s="120"/>
      <c r="G119" s="121"/>
    </row>
    <row r="120" spans="2:7" x14ac:dyDescent="0.2">
      <c r="B120" s="118"/>
      <c r="C120" s="119"/>
      <c r="D120" s="119"/>
      <c r="E120" s="119"/>
      <c r="F120" s="120"/>
      <c r="G120" s="121"/>
    </row>
    <row r="121" spans="2:7" x14ac:dyDescent="0.2">
      <c r="B121" s="118"/>
      <c r="C121" s="119"/>
      <c r="D121" s="119"/>
      <c r="E121" s="119"/>
      <c r="F121" s="120"/>
      <c r="G121" s="121"/>
    </row>
    <row r="122" spans="2:7" x14ac:dyDescent="0.2">
      <c r="B122" s="118"/>
      <c r="C122" s="119"/>
      <c r="D122" s="119"/>
      <c r="E122" s="119"/>
      <c r="F122" s="120"/>
      <c r="G122" s="121"/>
    </row>
    <row r="123" spans="2:7" x14ac:dyDescent="0.2">
      <c r="B123" s="118"/>
      <c r="C123" s="119"/>
      <c r="D123" s="119"/>
      <c r="E123" s="119"/>
      <c r="F123" s="120"/>
      <c r="G123" s="121"/>
    </row>
    <row r="124" spans="2:7" x14ac:dyDescent="0.2">
      <c r="B124" s="118"/>
      <c r="C124" s="119"/>
      <c r="D124" s="119"/>
      <c r="E124" s="119"/>
      <c r="F124" s="120"/>
      <c r="G124" s="121"/>
    </row>
    <row r="125" spans="2:7" x14ac:dyDescent="0.2">
      <c r="B125" s="118"/>
      <c r="C125" s="119"/>
      <c r="D125" s="119"/>
      <c r="E125" s="119"/>
      <c r="F125" s="120"/>
      <c r="G125" s="121"/>
    </row>
    <row r="126" spans="2:7" x14ac:dyDescent="0.2">
      <c r="B126" s="118"/>
      <c r="C126" s="119"/>
      <c r="D126" s="119"/>
      <c r="E126" s="119"/>
      <c r="F126" s="120"/>
      <c r="G126" s="121"/>
    </row>
    <row r="127" spans="2:7" x14ac:dyDescent="0.2">
      <c r="B127" s="122" t="s">
        <v>76</v>
      </c>
      <c r="C127" s="122"/>
      <c r="D127" s="122"/>
      <c r="E127" s="122"/>
      <c r="F127" s="122"/>
      <c r="G127" s="122"/>
    </row>
    <row r="128" spans="2:7" x14ac:dyDescent="0.2">
      <c r="B128" s="122" t="s">
        <v>77</v>
      </c>
      <c r="C128" s="122"/>
      <c r="D128" s="122"/>
      <c r="E128" s="122"/>
      <c r="F128" s="122"/>
      <c r="G128" s="122"/>
    </row>
    <row r="129" spans="2:7" x14ac:dyDescent="0.2">
      <c r="B129" s="123"/>
      <c r="C129" s="124"/>
      <c r="D129" s="124"/>
      <c r="E129" s="125"/>
      <c r="F129" s="126"/>
      <c r="G129" s="126"/>
    </row>
    <row r="130" spans="2:7" ht="15" x14ac:dyDescent="0.25">
      <c r="B130" s="127"/>
      <c r="C130" s="128"/>
      <c r="D130" s="129"/>
      <c r="E130" s="130"/>
      <c r="F130" s="131"/>
      <c r="G130" s="132"/>
    </row>
    <row r="131" spans="2:7" ht="14.25" x14ac:dyDescent="0.2">
      <c r="B131" s="133"/>
      <c r="C131" s="133"/>
      <c r="D131" s="133"/>
      <c r="E131" s="134"/>
      <c r="F131" s="133"/>
      <c r="G131" s="133"/>
    </row>
    <row r="132" spans="2:7" x14ac:dyDescent="0.2">
      <c r="B132" s="135" t="s">
        <v>78</v>
      </c>
      <c r="C132" s="135"/>
      <c r="D132" s="135"/>
      <c r="E132" s="135"/>
      <c r="F132" s="135"/>
      <c r="G132" s="135"/>
    </row>
    <row r="133" spans="2:7" ht="14.25" x14ac:dyDescent="0.2">
      <c r="B133" s="136"/>
      <c r="C133" s="136"/>
      <c r="D133" s="136"/>
      <c r="E133" s="136"/>
      <c r="F133" s="137"/>
      <c r="G133" s="138"/>
    </row>
    <row r="134" spans="2:7" ht="14.25" x14ac:dyDescent="0.2">
      <c r="B134" s="139"/>
      <c r="C134" s="139"/>
      <c r="D134" s="139"/>
      <c r="E134" s="140"/>
      <c r="F134" s="137"/>
      <c r="G134" s="139"/>
    </row>
    <row r="135" spans="2:7" ht="15" x14ac:dyDescent="0.25">
      <c r="B135" s="141" t="s">
        <v>79</v>
      </c>
      <c r="C135" s="141"/>
      <c r="D135" s="142" t="s">
        <v>80</v>
      </c>
      <c r="E135" s="140"/>
      <c r="F135" s="137"/>
      <c r="G135" s="139"/>
    </row>
    <row r="136" spans="2:7" ht="15" x14ac:dyDescent="0.25">
      <c r="B136" s="141"/>
      <c r="C136" s="141"/>
      <c r="D136" s="143" t="s">
        <v>81</v>
      </c>
      <c r="E136" s="140"/>
      <c r="F136" s="137"/>
      <c r="G136" s="139"/>
    </row>
    <row r="137" spans="2:7" ht="15" x14ac:dyDescent="0.25">
      <c r="B137" s="141"/>
      <c r="C137" s="141"/>
      <c r="D137" s="144" t="s">
        <v>82</v>
      </c>
      <c r="E137" s="140"/>
      <c r="F137" s="137"/>
      <c r="G137" s="139"/>
    </row>
    <row r="138" spans="2:7" ht="15" x14ac:dyDescent="0.25">
      <c r="B138" s="141"/>
      <c r="C138" s="141"/>
      <c r="D138" s="144"/>
      <c r="E138" s="140"/>
      <c r="F138" s="137"/>
      <c r="G138" s="139"/>
    </row>
    <row r="139" spans="2:7" ht="15" x14ac:dyDescent="0.25">
      <c r="B139" s="141"/>
      <c r="C139" s="141"/>
      <c r="D139" s="144"/>
      <c r="E139" s="140"/>
      <c r="F139" s="137"/>
      <c r="G139" s="139"/>
    </row>
    <row r="140" spans="2:7" ht="15" x14ac:dyDescent="0.25">
      <c r="B140" s="141"/>
      <c r="C140" s="141"/>
      <c r="D140" s="144"/>
      <c r="E140" s="140"/>
      <c r="F140" s="137"/>
      <c r="G140" s="139"/>
    </row>
    <row r="141" spans="2:7" ht="15" x14ac:dyDescent="0.25">
      <c r="B141" s="141"/>
      <c r="C141" s="141"/>
      <c r="D141" s="144"/>
      <c r="E141" s="140"/>
      <c r="F141" s="137"/>
      <c r="G141" s="139"/>
    </row>
    <row r="142" spans="2:7" ht="15" x14ac:dyDescent="0.25">
      <c r="B142" s="141"/>
      <c r="C142" s="141"/>
      <c r="D142" s="144"/>
      <c r="E142" s="140"/>
      <c r="F142" s="137"/>
      <c r="G142" s="139"/>
    </row>
    <row r="143" spans="2:7" ht="15" x14ac:dyDescent="0.25">
      <c r="B143" s="141"/>
      <c r="C143" s="141"/>
      <c r="D143" s="144"/>
      <c r="E143" s="140"/>
      <c r="F143" s="137"/>
      <c r="G143" s="139"/>
    </row>
    <row r="144" spans="2:7" ht="15" x14ac:dyDescent="0.25">
      <c r="B144" s="145" t="s">
        <v>83</v>
      </c>
      <c r="C144" s="145"/>
      <c r="D144" s="145"/>
      <c r="E144" s="145"/>
      <c r="F144" s="145"/>
      <c r="G144" s="145"/>
    </row>
    <row r="145" spans="2:7" ht="15" x14ac:dyDescent="0.25">
      <c r="B145" s="141"/>
      <c r="C145" s="141"/>
      <c r="D145" s="142"/>
      <c r="E145" s="140"/>
      <c r="F145" s="137"/>
      <c r="G145" s="139"/>
    </row>
    <row r="146" spans="2:7" ht="15" x14ac:dyDescent="0.25">
      <c r="B146" s="141"/>
      <c r="C146" s="141"/>
      <c r="D146" s="142"/>
      <c r="E146" s="140"/>
      <c r="F146" s="137"/>
      <c r="G146" s="139"/>
    </row>
    <row r="147" spans="2:7" ht="14.25" x14ac:dyDescent="0.2">
      <c r="B147" s="146" t="s">
        <v>84</v>
      </c>
      <c r="C147" s="146"/>
      <c r="D147" s="147" t="s">
        <v>85</v>
      </c>
      <c r="E147" s="147"/>
      <c r="F147" s="148" t="s">
        <v>80</v>
      </c>
      <c r="G147" s="148"/>
    </row>
    <row r="148" spans="2:7" ht="15" x14ac:dyDescent="0.25">
      <c r="B148" s="149" t="s">
        <v>86</v>
      </c>
      <c r="C148" s="149"/>
      <c r="D148" s="150" t="s">
        <v>87</v>
      </c>
      <c r="E148" s="150"/>
      <c r="F148" s="151" t="s">
        <v>88</v>
      </c>
      <c r="G148" s="151"/>
    </row>
    <row r="149" spans="2:7" ht="14.25" x14ac:dyDescent="0.2">
      <c r="B149" s="146"/>
      <c r="C149" s="146"/>
      <c r="D149" s="139"/>
      <c r="E149" s="140"/>
      <c r="F149" s="152"/>
      <c r="G149" s="152"/>
    </row>
  </sheetData>
  <sheetProtection password="CAE0" sheet="1" objects="1" scenarios="1"/>
  <mergeCells count="66">
    <mergeCell ref="D147:E147"/>
    <mergeCell ref="F147:G147"/>
    <mergeCell ref="D148:E148"/>
    <mergeCell ref="F148:G148"/>
    <mergeCell ref="F149:G149"/>
    <mergeCell ref="B99:C99"/>
    <mergeCell ref="B101:C101"/>
    <mergeCell ref="B127:G127"/>
    <mergeCell ref="B128:G128"/>
    <mergeCell ref="B132:G132"/>
    <mergeCell ref="B144:G144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zoomScale="120" zoomScaleNormal="120" workbookViewId="0">
      <selection activeCell="A13" sqref="A13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19" t="s">
        <v>89</v>
      </c>
      <c r="B10" s="220"/>
      <c r="C10" s="220"/>
      <c r="D10" s="220"/>
      <c r="E10" s="220"/>
      <c r="F10" s="220"/>
      <c r="G10" s="221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45266</v>
      </c>
      <c r="B13" s="174" t="s">
        <v>95</v>
      </c>
      <c r="C13" s="175"/>
      <c r="D13" s="176" t="s">
        <v>96</v>
      </c>
      <c r="E13" s="177"/>
      <c r="F13" s="178" t="s">
        <v>97</v>
      </c>
      <c r="G13" s="179">
        <v>3072.46</v>
      </c>
    </row>
    <row r="14" spans="1:8" s="183" customFormat="1" ht="12.75" customHeight="1" x14ac:dyDescent="0.2">
      <c r="A14" s="173">
        <v>45266</v>
      </c>
      <c r="B14" s="174" t="s">
        <v>95</v>
      </c>
      <c r="C14" s="175"/>
      <c r="D14" s="176" t="s">
        <v>98</v>
      </c>
      <c r="E14" s="177"/>
      <c r="F14" s="181" t="s">
        <v>97</v>
      </c>
      <c r="G14" s="182">
        <v>3444</v>
      </c>
    </row>
    <row r="15" spans="1:8" s="180" customFormat="1" x14ac:dyDescent="0.2">
      <c r="A15" s="184">
        <v>45266</v>
      </c>
      <c r="B15" s="174" t="s">
        <v>99</v>
      </c>
      <c r="C15" s="175"/>
      <c r="D15" s="176" t="s">
        <v>100</v>
      </c>
      <c r="E15" s="177"/>
      <c r="F15" s="185" t="s">
        <v>97</v>
      </c>
      <c r="G15" s="186">
        <v>1032.3499999999999</v>
      </c>
    </row>
    <row r="16" spans="1:8" s="183" customFormat="1" ht="12.75" customHeight="1" x14ac:dyDescent="0.2">
      <c r="A16" s="187">
        <v>45266</v>
      </c>
      <c r="B16" s="174" t="s">
        <v>95</v>
      </c>
      <c r="C16" s="175"/>
      <c r="D16" s="176" t="s">
        <v>101</v>
      </c>
      <c r="E16" s="177"/>
      <c r="F16" s="185" t="s">
        <v>97</v>
      </c>
      <c r="G16" s="188">
        <v>1444.62</v>
      </c>
    </row>
    <row r="17" spans="1:7" s="183" customFormat="1" ht="12.75" customHeight="1" x14ac:dyDescent="0.2">
      <c r="A17" s="173">
        <v>45266</v>
      </c>
      <c r="B17" s="174" t="s">
        <v>102</v>
      </c>
      <c r="C17" s="175"/>
      <c r="D17" s="176" t="s">
        <v>103</v>
      </c>
      <c r="E17" s="177"/>
      <c r="F17" s="185" t="s">
        <v>104</v>
      </c>
      <c r="G17" s="179">
        <v>3901.75</v>
      </c>
    </row>
    <row r="18" spans="1:7" s="180" customFormat="1" ht="13.5" customHeight="1" x14ac:dyDescent="0.2">
      <c r="A18" s="173">
        <v>45266</v>
      </c>
      <c r="B18" s="174" t="s">
        <v>105</v>
      </c>
      <c r="C18" s="175"/>
      <c r="D18" s="176" t="s">
        <v>106</v>
      </c>
      <c r="E18" s="177"/>
      <c r="F18" s="181" t="s">
        <v>107</v>
      </c>
      <c r="G18" s="179">
        <v>200</v>
      </c>
    </row>
    <row r="19" spans="1:7" s="180" customFormat="1" ht="13.5" customHeight="1" x14ac:dyDescent="0.2">
      <c r="A19" s="187">
        <v>45268</v>
      </c>
      <c r="B19" s="174" t="s">
        <v>108</v>
      </c>
      <c r="C19" s="175"/>
      <c r="D19" s="176" t="s">
        <v>109</v>
      </c>
      <c r="E19" s="177"/>
      <c r="F19" s="185" t="s">
        <v>107</v>
      </c>
      <c r="G19" s="188">
        <v>1217</v>
      </c>
    </row>
    <row r="20" spans="1:7" s="180" customFormat="1" ht="13.5" customHeight="1" x14ac:dyDescent="0.2">
      <c r="A20" s="173">
        <v>45269</v>
      </c>
      <c r="B20" s="174" t="s">
        <v>110</v>
      </c>
      <c r="C20" s="175"/>
      <c r="D20" s="176" t="s">
        <v>111</v>
      </c>
      <c r="E20" s="177"/>
      <c r="F20" s="181" t="s">
        <v>107</v>
      </c>
      <c r="G20" s="179">
        <v>30.08</v>
      </c>
    </row>
    <row r="21" spans="1:7" s="180" customFormat="1" ht="13.5" customHeight="1" x14ac:dyDescent="0.2">
      <c r="A21" s="173">
        <v>45269</v>
      </c>
      <c r="B21" s="174" t="s">
        <v>112</v>
      </c>
      <c r="C21" s="175"/>
      <c r="D21" s="176" t="s">
        <v>113</v>
      </c>
      <c r="E21" s="177"/>
      <c r="F21" s="181" t="s">
        <v>107</v>
      </c>
      <c r="G21" s="179">
        <v>38.75</v>
      </c>
    </row>
    <row r="22" spans="1:7" s="180" customFormat="1" ht="13.5" customHeight="1" x14ac:dyDescent="0.2">
      <c r="A22" s="173">
        <v>45269</v>
      </c>
      <c r="B22" s="174" t="s">
        <v>114</v>
      </c>
      <c r="C22" s="175"/>
      <c r="D22" s="176" t="s">
        <v>115</v>
      </c>
      <c r="E22" s="177"/>
      <c r="F22" s="181" t="s">
        <v>107</v>
      </c>
      <c r="G22" s="179">
        <v>35.799999999999997</v>
      </c>
    </row>
    <row r="23" spans="1:7" s="180" customFormat="1" ht="13.5" customHeight="1" x14ac:dyDescent="0.2">
      <c r="A23" s="173">
        <v>45269</v>
      </c>
      <c r="B23" s="174" t="s">
        <v>116</v>
      </c>
      <c r="C23" s="175"/>
      <c r="D23" s="176" t="s">
        <v>117</v>
      </c>
      <c r="E23" s="177"/>
      <c r="F23" s="181" t="s">
        <v>107</v>
      </c>
      <c r="G23" s="179">
        <v>59.94</v>
      </c>
    </row>
    <row r="24" spans="1:7" s="180" customFormat="1" ht="13.5" customHeight="1" x14ac:dyDescent="0.2">
      <c r="A24" s="173">
        <v>45269</v>
      </c>
      <c r="B24" s="174" t="s">
        <v>118</v>
      </c>
      <c r="C24" s="175"/>
      <c r="D24" s="176" t="s">
        <v>119</v>
      </c>
      <c r="E24" s="177"/>
      <c r="F24" s="181" t="s">
        <v>107</v>
      </c>
      <c r="G24" s="179">
        <v>63.49</v>
      </c>
    </row>
    <row r="25" spans="1:7" s="180" customFormat="1" ht="13.5" customHeight="1" x14ac:dyDescent="0.2">
      <c r="A25" s="173">
        <v>45269</v>
      </c>
      <c r="B25" s="174" t="s">
        <v>120</v>
      </c>
      <c r="C25" s="175"/>
      <c r="D25" s="176" t="s">
        <v>121</v>
      </c>
      <c r="E25" s="177"/>
      <c r="F25" s="181" t="s">
        <v>122</v>
      </c>
      <c r="G25" s="189">
        <v>446.96</v>
      </c>
    </row>
    <row r="26" spans="1:7" s="180" customFormat="1" ht="13.5" customHeight="1" x14ac:dyDescent="0.2">
      <c r="A26" s="173">
        <v>45269</v>
      </c>
      <c r="B26" s="174" t="s">
        <v>123</v>
      </c>
      <c r="C26" s="175"/>
      <c r="D26" s="176" t="s">
        <v>124</v>
      </c>
      <c r="E26" s="177"/>
      <c r="F26" s="181" t="s">
        <v>107</v>
      </c>
      <c r="G26" s="189">
        <v>134.01</v>
      </c>
    </row>
    <row r="27" spans="1:7" s="180" customFormat="1" ht="13.5" customHeight="1" x14ac:dyDescent="0.2">
      <c r="A27" s="173">
        <v>45269</v>
      </c>
      <c r="B27" s="174" t="s">
        <v>125</v>
      </c>
      <c r="C27" s="175"/>
      <c r="D27" s="176" t="s">
        <v>119</v>
      </c>
      <c r="E27" s="177"/>
      <c r="F27" s="181" t="s">
        <v>107</v>
      </c>
      <c r="G27" s="189">
        <v>731.29</v>
      </c>
    </row>
    <row r="28" spans="1:7" s="180" customFormat="1" ht="13.5" customHeight="1" x14ac:dyDescent="0.2">
      <c r="A28" s="173">
        <v>45269</v>
      </c>
      <c r="B28" s="174"/>
      <c r="C28" s="175"/>
      <c r="D28" s="176" t="s">
        <v>126</v>
      </c>
      <c r="E28" s="177"/>
      <c r="F28" s="181" t="s">
        <v>107</v>
      </c>
      <c r="G28" s="189">
        <v>2646.89</v>
      </c>
    </row>
    <row r="29" spans="1:7" s="180" customFormat="1" ht="13.5" customHeight="1" x14ac:dyDescent="0.2">
      <c r="A29" s="173">
        <v>45270</v>
      </c>
      <c r="B29" s="174" t="s">
        <v>127</v>
      </c>
      <c r="C29" s="175"/>
      <c r="D29" s="176" t="s">
        <v>128</v>
      </c>
      <c r="E29" s="177"/>
      <c r="F29" s="181" t="s">
        <v>122</v>
      </c>
      <c r="G29" s="189">
        <v>2608.9</v>
      </c>
    </row>
    <row r="30" spans="1:7" s="180" customFormat="1" ht="13.5" customHeight="1" x14ac:dyDescent="0.2">
      <c r="A30" s="173">
        <v>45271</v>
      </c>
      <c r="B30" s="174" t="s">
        <v>129</v>
      </c>
      <c r="C30" s="175"/>
      <c r="D30" s="176" t="s">
        <v>130</v>
      </c>
      <c r="E30" s="177"/>
      <c r="F30" s="181" t="s">
        <v>107</v>
      </c>
      <c r="G30" s="179">
        <v>23.27</v>
      </c>
    </row>
    <row r="31" spans="1:7" s="180" customFormat="1" ht="13.5" customHeight="1" x14ac:dyDescent="0.2">
      <c r="A31" s="173">
        <v>45271</v>
      </c>
      <c r="B31" s="174" t="s">
        <v>131</v>
      </c>
      <c r="C31" s="175"/>
      <c r="D31" s="176" t="s">
        <v>132</v>
      </c>
      <c r="E31" s="177"/>
      <c r="F31" s="181" t="s">
        <v>107</v>
      </c>
      <c r="G31" s="179">
        <v>45.84</v>
      </c>
    </row>
    <row r="32" spans="1:7" s="180" customFormat="1" ht="13.5" customHeight="1" x14ac:dyDescent="0.2">
      <c r="A32" s="173">
        <v>45271</v>
      </c>
      <c r="B32" s="174" t="s">
        <v>133</v>
      </c>
      <c r="C32" s="175"/>
      <c r="D32" s="176" t="s">
        <v>134</v>
      </c>
      <c r="E32" s="177"/>
      <c r="F32" s="181" t="s">
        <v>107</v>
      </c>
      <c r="G32" s="179">
        <v>90.93</v>
      </c>
    </row>
    <row r="33" spans="1:7" s="180" customFormat="1" ht="13.5" customHeight="1" x14ac:dyDescent="0.2">
      <c r="A33" s="173">
        <v>45271</v>
      </c>
      <c r="B33" s="174" t="s">
        <v>135</v>
      </c>
      <c r="C33" s="175"/>
      <c r="D33" s="176" t="s">
        <v>136</v>
      </c>
      <c r="E33" s="177"/>
      <c r="F33" s="181" t="s">
        <v>107</v>
      </c>
      <c r="G33" s="179">
        <v>74.650000000000006</v>
      </c>
    </row>
    <row r="34" spans="1:7" s="180" customFormat="1" ht="13.5" customHeight="1" x14ac:dyDescent="0.2">
      <c r="A34" s="173">
        <v>45271</v>
      </c>
      <c r="B34" s="174" t="s">
        <v>137</v>
      </c>
      <c r="C34" s="175"/>
      <c r="D34" s="176" t="s">
        <v>138</v>
      </c>
      <c r="E34" s="177"/>
      <c r="F34" s="181" t="s">
        <v>107</v>
      </c>
      <c r="G34" s="179">
        <v>832.54</v>
      </c>
    </row>
    <row r="35" spans="1:7" s="180" customFormat="1" ht="13.5" customHeight="1" x14ac:dyDescent="0.2">
      <c r="A35" s="173">
        <v>45271</v>
      </c>
      <c r="B35" s="174" t="s">
        <v>139</v>
      </c>
      <c r="C35" s="175"/>
      <c r="D35" s="176" t="s">
        <v>140</v>
      </c>
      <c r="E35" s="177"/>
      <c r="F35" s="181" t="s">
        <v>107</v>
      </c>
      <c r="G35" s="189">
        <v>646.26</v>
      </c>
    </row>
    <row r="36" spans="1:7" s="180" customFormat="1" ht="13.5" customHeight="1" x14ac:dyDescent="0.2">
      <c r="A36" s="173">
        <v>45271</v>
      </c>
      <c r="B36" s="174" t="s">
        <v>141</v>
      </c>
      <c r="C36" s="175"/>
      <c r="D36" s="176" t="s">
        <v>142</v>
      </c>
      <c r="E36" s="177"/>
      <c r="F36" s="181" t="s">
        <v>107</v>
      </c>
      <c r="G36" s="189">
        <v>582.79999999999995</v>
      </c>
    </row>
    <row r="37" spans="1:7" s="180" customFormat="1" ht="13.5" customHeight="1" x14ac:dyDescent="0.2">
      <c r="A37" s="173">
        <v>45271</v>
      </c>
      <c r="B37" s="174" t="s">
        <v>143</v>
      </c>
      <c r="C37" s="175"/>
      <c r="D37" s="176" t="s">
        <v>144</v>
      </c>
      <c r="E37" s="177"/>
      <c r="F37" s="181" t="s">
        <v>107</v>
      </c>
      <c r="G37" s="189">
        <v>2498.44</v>
      </c>
    </row>
    <row r="38" spans="1:7" s="180" customFormat="1" ht="13.5" customHeight="1" x14ac:dyDescent="0.2">
      <c r="A38" s="173">
        <v>45271</v>
      </c>
      <c r="B38" s="174" t="s">
        <v>145</v>
      </c>
      <c r="C38" s="175"/>
      <c r="D38" s="176" t="s">
        <v>146</v>
      </c>
      <c r="E38" s="177"/>
      <c r="F38" s="181" t="s">
        <v>107</v>
      </c>
      <c r="G38" s="189">
        <v>582.79999999999995</v>
      </c>
    </row>
    <row r="39" spans="1:7" s="180" customFormat="1" ht="13.5" customHeight="1" x14ac:dyDescent="0.2">
      <c r="A39" s="173">
        <v>45271</v>
      </c>
      <c r="B39" s="174" t="s">
        <v>147</v>
      </c>
      <c r="C39" s="175"/>
      <c r="D39" s="176" t="s">
        <v>146</v>
      </c>
      <c r="E39" s="177"/>
      <c r="F39" s="181" t="s">
        <v>107</v>
      </c>
      <c r="G39" s="189">
        <v>582.79999999999995</v>
      </c>
    </row>
    <row r="40" spans="1:7" s="180" customFormat="1" ht="13.5" customHeight="1" x14ac:dyDescent="0.2">
      <c r="A40" s="173">
        <v>45271</v>
      </c>
      <c r="B40" s="174" t="s">
        <v>148</v>
      </c>
      <c r="C40" s="175"/>
      <c r="D40" s="176" t="s">
        <v>149</v>
      </c>
      <c r="E40" s="177"/>
      <c r="F40" s="181" t="s">
        <v>122</v>
      </c>
      <c r="G40" s="186">
        <v>2818.82</v>
      </c>
    </row>
    <row r="41" spans="1:7" s="180" customFormat="1" ht="13.5" customHeight="1" x14ac:dyDescent="0.2">
      <c r="A41" s="173">
        <v>45271</v>
      </c>
      <c r="B41" s="174" t="s">
        <v>150</v>
      </c>
      <c r="C41" s="175"/>
      <c r="D41" s="176" t="s">
        <v>151</v>
      </c>
      <c r="E41" s="177"/>
      <c r="F41" s="181" t="s">
        <v>152</v>
      </c>
      <c r="G41" s="186">
        <v>195.09</v>
      </c>
    </row>
    <row r="42" spans="1:7" s="180" customFormat="1" ht="13.5" customHeight="1" x14ac:dyDescent="0.2">
      <c r="A42" s="173">
        <v>45271</v>
      </c>
      <c r="B42" s="174" t="s">
        <v>153</v>
      </c>
      <c r="C42" s="175"/>
      <c r="D42" s="176" t="s">
        <v>154</v>
      </c>
      <c r="E42" s="177"/>
      <c r="F42" s="185" t="s">
        <v>104</v>
      </c>
      <c r="G42" s="186">
        <v>1125</v>
      </c>
    </row>
    <row r="43" spans="1:7" s="180" customFormat="1" ht="13.5" customHeight="1" x14ac:dyDescent="0.2">
      <c r="A43" s="173">
        <v>45271</v>
      </c>
      <c r="B43" s="174" t="s">
        <v>155</v>
      </c>
      <c r="C43" s="175"/>
      <c r="D43" s="176" t="s">
        <v>156</v>
      </c>
      <c r="E43" s="177"/>
      <c r="F43" s="181" t="s">
        <v>152</v>
      </c>
      <c r="G43" s="186">
        <v>49.43</v>
      </c>
    </row>
    <row r="44" spans="1:7" s="180" customFormat="1" ht="13.5" customHeight="1" x14ac:dyDescent="0.2">
      <c r="A44" s="173">
        <v>45271</v>
      </c>
      <c r="B44" s="174" t="s">
        <v>157</v>
      </c>
      <c r="C44" s="175"/>
      <c r="D44" s="176" t="s">
        <v>158</v>
      </c>
      <c r="E44" s="177"/>
      <c r="F44" s="181" t="s">
        <v>104</v>
      </c>
      <c r="G44" s="186">
        <v>240</v>
      </c>
    </row>
    <row r="45" spans="1:7" s="180" customFormat="1" ht="13.5" customHeight="1" x14ac:dyDescent="0.2">
      <c r="A45" s="173">
        <v>45271</v>
      </c>
      <c r="B45" s="174" t="s">
        <v>159</v>
      </c>
      <c r="C45" s="175"/>
      <c r="D45" s="176" t="s">
        <v>132</v>
      </c>
      <c r="E45" s="177"/>
      <c r="F45" s="181" t="s">
        <v>107</v>
      </c>
      <c r="G45" s="179">
        <v>272.75</v>
      </c>
    </row>
    <row r="46" spans="1:7" s="180" customFormat="1" ht="13.5" customHeight="1" x14ac:dyDescent="0.2">
      <c r="A46" s="173">
        <v>45271</v>
      </c>
      <c r="B46" s="174" t="s">
        <v>160</v>
      </c>
      <c r="C46" s="175"/>
      <c r="D46" s="176" t="s">
        <v>161</v>
      </c>
      <c r="E46" s="177"/>
      <c r="F46" s="181" t="s">
        <v>107</v>
      </c>
      <c r="G46" s="179">
        <v>303.79000000000002</v>
      </c>
    </row>
    <row r="47" spans="1:7" s="183" customFormat="1" ht="12.75" customHeight="1" x14ac:dyDescent="0.2">
      <c r="A47" s="173">
        <v>45272</v>
      </c>
      <c r="B47" s="174" t="s">
        <v>153</v>
      </c>
      <c r="C47" s="175"/>
      <c r="D47" s="176" t="s">
        <v>126</v>
      </c>
      <c r="E47" s="177"/>
      <c r="F47" s="181" t="s">
        <v>107</v>
      </c>
      <c r="G47" s="179">
        <v>71.22</v>
      </c>
    </row>
    <row r="48" spans="1:7" s="180" customFormat="1" ht="11.25" customHeight="1" x14ac:dyDescent="0.2">
      <c r="A48" s="173">
        <v>45272</v>
      </c>
      <c r="B48" s="174" t="s">
        <v>162</v>
      </c>
      <c r="C48" s="175"/>
      <c r="D48" s="176" t="s">
        <v>126</v>
      </c>
      <c r="E48" s="177"/>
      <c r="F48" s="181" t="s">
        <v>107</v>
      </c>
      <c r="G48" s="179">
        <v>411.73</v>
      </c>
    </row>
    <row r="49" spans="1:7" s="180" customFormat="1" ht="11.25" customHeight="1" x14ac:dyDescent="0.2">
      <c r="A49" s="173">
        <v>45272</v>
      </c>
      <c r="B49" s="174" t="s">
        <v>127</v>
      </c>
      <c r="C49" s="175"/>
      <c r="D49" s="176" t="s">
        <v>163</v>
      </c>
      <c r="E49" s="177"/>
      <c r="F49" s="181" t="s">
        <v>107</v>
      </c>
      <c r="G49" s="179">
        <v>1166.8800000000001</v>
      </c>
    </row>
    <row r="50" spans="1:7" s="180" customFormat="1" x14ac:dyDescent="0.2">
      <c r="A50" s="173">
        <v>45272</v>
      </c>
      <c r="B50" s="174" t="s">
        <v>157</v>
      </c>
      <c r="C50" s="175"/>
      <c r="D50" s="176" t="s">
        <v>164</v>
      </c>
      <c r="E50" s="177"/>
      <c r="F50" s="181" t="s">
        <v>104</v>
      </c>
      <c r="G50" s="179">
        <v>1320</v>
      </c>
    </row>
    <row r="51" spans="1:7" s="180" customFormat="1" x14ac:dyDescent="0.2">
      <c r="A51" s="173">
        <v>45272</v>
      </c>
      <c r="B51" s="174" t="s">
        <v>165</v>
      </c>
      <c r="C51" s="175"/>
      <c r="D51" s="176" t="s">
        <v>164</v>
      </c>
      <c r="E51" s="177"/>
      <c r="F51" s="185" t="s">
        <v>107</v>
      </c>
      <c r="G51" s="186">
        <v>1480</v>
      </c>
    </row>
    <row r="52" spans="1:7" s="180" customFormat="1" x14ac:dyDescent="0.2">
      <c r="A52" s="173">
        <v>45273</v>
      </c>
      <c r="B52" s="174" t="s">
        <v>166</v>
      </c>
      <c r="C52" s="175"/>
      <c r="D52" s="176" t="s">
        <v>167</v>
      </c>
      <c r="E52" s="177"/>
      <c r="F52" s="181" t="s">
        <v>107</v>
      </c>
      <c r="G52" s="189">
        <v>102.05</v>
      </c>
    </row>
    <row r="53" spans="1:7" s="180" customFormat="1" x14ac:dyDescent="0.2">
      <c r="A53" s="173">
        <v>45273</v>
      </c>
      <c r="B53" s="174" t="s">
        <v>168</v>
      </c>
      <c r="C53" s="175"/>
      <c r="D53" s="176" t="s">
        <v>169</v>
      </c>
      <c r="E53" s="177"/>
      <c r="F53" s="181" t="s">
        <v>107</v>
      </c>
      <c r="G53" s="179">
        <v>314.39999999999998</v>
      </c>
    </row>
    <row r="54" spans="1:7" s="180" customFormat="1" x14ac:dyDescent="0.2">
      <c r="A54" s="190">
        <v>45275</v>
      </c>
      <c r="B54" s="174" t="s">
        <v>170</v>
      </c>
      <c r="C54" s="175"/>
      <c r="D54" s="176" t="s">
        <v>171</v>
      </c>
      <c r="E54" s="177"/>
      <c r="F54" s="185" t="s">
        <v>107</v>
      </c>
      <c r="G54" s="186">
        <v>55.27</v>
      </c>
    </row>
    <row r="55" spans="1:7" s="180" customFormat="1" x14ac:dyDescent="0.2">
      <c r="A55" s="190">
        <v>45275</v>
      </c>
      <c r="B55" s="174" t="s">
        <v>172</v>
      </c>
      <c r="C55" s="175"/>
      <c r="D55" s="176" t="s">
        <v>138</v>
      </c>
      <c r="E55" s="177"/>
      <c r="F55" s="181" t="s">
        <v>122</v>
      </c>
      <c r="G55" s="186">
        <v>915.04</v>
      </c>
    </row>
    <row r="56" spans="1:7" s="180" customFormat="1" x14ac:dyDescent="0.2">
      <c r="A56" s="190">
        <v>45275</v>
      </c>
      <c r="B56" s="174" t="s">
        <v>173</v>
      </c>
      <c r="C56" s="175"/>
      <c r="D56" s="176" t="s">
        <v>174</v>
      </c>
      <c r="E56" s="177"/>
      <c r="F56" s="181" t="s">
        <v>122</v>
      </c>
      <c r="G56" s="186">
        <v>3740.58</v>
      </c>
    </row>
    <row r="57" spans="1:7" s="180" customFormat="1" x14ac:dyDescent="0.2">
      <c r="A57" s="190">
        <v>45275</v>
      </c>
      <c r="B57" s="174" t="s">
        <v>175</v>
      </c>
      <c r="C57" s="175"/>
      <c r="D57" s="176" t="s">
        <v>176</v>
      </c>
      <c r="E57" s="177"/>
      <c r="F57" s="185" t="s">
        <v>107</v>
      </c>
      <c r="G57" s="186">
        <v>94.63</v>
      </c>
    </row>
    <row r="58" spans="1:7" s="180" customFormat="1" x14ac:dyDescent="0.2">
      <c r="A58" s="190">
        <v>45275</v>
      </c>
      <c r="B58" s="174" t="s">
        <v>177</v>
      </c>
      <c r="C58" s="175"/>
      <c r="D58" s="176" t="s">
        <v>178</v>
      </c>
      <c r="E58" s="177"/>
      <c r="F58" s="185" t="s">
        <v>107</v>
      </c>
      <c r="G58" s="186">
        <v>240.14</v>
      </c>
    </row>
    <row r="59" spans="1:7" s="180" customFormat="1" x14ac:dyDescent="0.2">
      <c r="A59" s="190">
        <v>45275</v>
      </c>
      <c r="B59" s="174" t="s">
        <v>179</v>
      </c>
      <c r="C59" s="175"/>
      <c r="D59" s="176" t="s">
        <v>180</v>
      </c>
      <c r="E59" s="177"/>
      <c r="F59" s="181" t="s">
        <v>122</v>
      </c>
      <c r="G59" s="186">
        <v>545.17999999999995</v>
      </c>
    </row>
    <row r="60" spans="1:7" s="180" customFormat="1" x14ac:dyDescent="0.2">
      <c r="A60" s="190">
        <v>45275</v>
      </c>
      <c r="B60" s="174" t="s">
        <v>181</v>
      </c>
      <c r="C60" s="175"/>
      <c r="D60" s="176" t="s">
        <v>182</v>
      </c>
      <c r="E60" s="177"/>
      <c r="F60" s="185" t="s">
        <v>107</v>
      </c>
      <c r="G60" s="186">
        <v>155.38999999999999</v>
      </c>
    </row>
    <row r="61" spans="1:7" s="180" customFormat="1" x14ac:dyDescent="0.2">
      <c r="A61" s="190">
        <v>45275</v>
      </c>
      <c r="B61" s="174" t="s">
        <v>183</v>
      </c>
      <c r="C61" s="175"/>
      <c r="D61" s="176" t="s">
        <v>184</v>
      </c>
      <c r="E61" s="177"/>
      <c r="F61" s="181" t="s">
        <v>122</v>
      </c>
      <c r="G61" s="186">
        <v>668.91</v>
      </c>
    </row>
    <row r="62" spans="1:7" s="180" customFormat="1" x14ac:dyDescent="0.2">
      <c r="A62" s="191">
        <v>45275</v>
      </c>
      <c r="B62" s="174" t="s">
        <v>185</v>
      </c>
      <c r="C62" s="175"/>
      <c r="D62" s="176" t="s">
        <v>186</v>
      </c>
      <c r="E62" s="177"/>
      <c r="F62" s="181" t="s">
        <v>107</v>
      </c>
      <c r="G62" s="186">
        <v>856.88</v>
      </c>
    </row>
    <row r="63" spans="1:7" s="180" customFormat="1" x14ac:dyDescent="0.2">
      <c r="A63" s="192">
        <v>45275</v>
      </c>
      <c r="B63" s="174" t="s">
        <v>187</v>
      </c>
      <c r="C63" s="175"/>
      <c r="D63" s="176" t="s">
        <v>188</v>
      </c>
      <c r="E63" s="177"/>
      <c r="F63" s="181" t="s">
        <v>122</v>
      </c>
      <c r="G63" s="193">
        <v>3266</v>
      </c>
    </row>
    <row r="64" spans="1:7" s="180" customFormat="1" x14ac:dyDescent="0.2">
      <c r="A64" s="173">
        <v>45278</v>
      </c>
      <c r="B64" s="174" t="s">
        <v>189</v>
      </c>
      <c r="C64" s="175"/>
      <c r="D64" s="176" t="s">
        <v>190</v>
      </c>
      <c r="E64" s="177"/>
      <c r="F64" s="181" t="s">
        <v>107</v>
      </c>
      <c r="G64" s="179">
        <v>107.22</v>
      </c>
    </row>
    <row r="65" spans="1:7" s="180" customFormat="1" x14ac:dyDescent="0.2">
      <c r="A65" s="192">
        <v>45278</v>
      </c>
      <c r="B65" s="174" t="s">
        <v>95</v>
      </c>
      <c r="C65" s="175"/>
      <c r="D65" s="176" t="s">
        <v>96</v>
      </c>
      <c r="E65" s="177"/>
      <c r="F65" s="194" t="s">
        <v>97</v>
      </c>
      <c r="G65" s="193">
        <v>1252.8499999999999</v>
      </c>
    </row>
    <row r="66" spans="1:7" s="180" customFormat="1" x14ac:dyDescent="0.2">
      <c r="A66" s="192">
        <v>45278</v>
      </c>
      <c r="B66" s="174" t="s">
        <v>95</v>
      </c>
      <c r="C66" s="175"/>
      <c r="D66" s="176" t="s">
        <v>98</v>
      </c>
      <c r="E66" s="177"/>
      <c r="F66" s="194" t="s">
        <v>97</v>
      </c>
      <c r="G66" s="193">
        <v>1418.21</v>
      </c>
    </row>
    <row r="67" spans="1:7" s="180" customFormat="1" x14ac:dyDescent="0.2">
      <c r="A67" s="184">
        <v>45278</v>
      </c>
      <c r="B67" s="174" t="s">
        <v>150</v>
      </c>
      <c r="C67" s="175"/>
      <c r="D67" s="176" t="s">
        <v>191</v>
      </c>
      <c r="E67" s="177"/>
      <c r="F67" s="181" t="s">
        <v>152</v>
      </c>
      <c r="G67" s="195">
        <v>191.63</v>
      </c>
    </row>
    <row r="68" spans="1:7" s="180" customFormat="1" x14ac:dyDescent="0.2">
      <c r="A68" s="184">
        <v>45278</v>
      </c>
      <c r="B68" s="174" t="s">
        <v>192</v>
      </c>
      <c r="C68" s="175"/>
      <c r="D68" s="176" t="s">
        <v>103</v>
      </c>
      <c r="E68" s="177"/>
      <c r="F68" s="196" t="s">
        <v>104</v>
      </c>
      <c r="G68" s="186">
        <v>3901.75</v>
      </c>
    </row>
    <row r="69" spans="1:7" s="180" customFormat="1" x14ac:dyDescent="0.2">
      <c r="A69" s="184">
        <v>45278</v>
      </c>
      <c r="B69" s="174" t="s">
        <v>193</v>
      </c>
      <c r="C69" s="175"/>
      <c r="D69" s="176" t="s">
        <v>194</v>
      </c>
      <c r="E69" s="177"/>
      <c r="F69" s="185" t="s">
        <v>104</v>
      </c>
      <c r="G69" s="195">
        <v>130</v>
      </c>
    </row>
    <row r="70" spans="1:7" s="180" customFormat="1" x14ac:dyDescent="0.2">
      <c r="A70" s="197">
        <v>45278</v>
      </c>
      <c r="B70" s="174" t="s">
        <v>195</v>
      </c>
      <c r="C70" s="175"/>
      <c r="D70" s="176" t="s">
        <v>196</v>
      </c>
      <c r="E70" s="177"/>
      <c r="F70" s="181" t="s">
        <v>97</v>
      </c>
      <c r="G70" s="186">
        <v>129.04</v>
      </c>
    </row>
    <row r="71" spans="1:7" s="180" customFormat="1" ht="11.25" customHeight="1" x14ac:dyDescent="0.2">
      <c r="A71" s="197">
        <v>45278</v>
      </c>
      <c r="B71" s="174" t="s">
        <v>95</v>
      </c>
      <c r="C71" s="175"/>
      <c r="D71" s="176" t="s">
        <v>101</v>
      </c>
      <c r="E71" s="177"/>
      <c r="F71" s="181" t="s">
        <v>97</v>
      </c>
      <c r="G71" s="186">
        <v>634.79999999999995</v>
      </c>
    </row>
    <row r="72" spans="1:7" s="180" customFormat="1" ht="11.25" customHeight="1" x14ac:dyDescent="0.2">
      <c r="A72" s="197">
        <v>45278</v>
      </c>
      <c r="B72" s="174" t="s">
        <v>99</v>
      </c>
      <c r="C72" s="175"/>
      <c r="D72" s="176" t="s">
        <v>197</v>
      </c>
      <c r="E72" s="177"/>
      <c r="F72" s="196" t="s">
        <v>97</v>
      </c>
      <c r="G72" s="198">
        <v>2885.71</v>
      </c>
    </row>
    <row r="73" spans="1:7" s="180" customFormat="1" ht="11.25" customHeight="1" x14ac:dyDescent="0.2">
      <c r="A73" s="197">
        <v>45278</v>
      </c>
      <c r="B73" s="174" t="s">
        <v>99</v>
      </c>
      <c r="C73" s="175"/>
      <c r="D73" s="176" t="s">
        <v>198</v>
      </c>
      <c r="E73" s="177"/>
      <c r="F73" s="196" t="s">
        <v>97</v>
      </c>
      <c r="G73" s="198">
        <v>3456.49</v>
      </c>
    </row>
    <row r="74" spans="1:7" s="180" customFormat="1" ht="11.25" customHeight="1" x14ac:dyDescent="0.2">
      <c r="A74" s="197">
        <v>45278</v>
      </c>
      <c r="B74" s="174" t="s">
        <v>199</v>
      </c>
      <c r="C74" s="175"/>
      <c r="D74" s="176" t="s">
        <v>200</v>
      </c>
      <c r="E74" s="177"/>
      <c r="F74" s="181" t="s">
        <v>152</v>
      </c>
      <c r="G74" s="198">
        <v>88.9</v>
      </c>
    </row>
    <row r="75" spans="1:7" s="180" customFormat="1" ht="11.25" customHeight="1" x14ac:dyDescent="0.2">
      <c r="A75" s="197">
        <v>45278</v>
      </c>
      <c r="B75" s="174" t="s">
        <v>201</v>
      </c>
      <c r="C75" s="175"/>
      <c r="D75" s="176" t="s">
        <v>154</v>
      </c>
      <c r="E75" s="177"/>
      <c r="F75" s="196" t="s">
        <v>104</v>
      </c>
      <c r="G75" s="198">
        <v>1125</v>
      </c>
    </row>
    <row r="76" spans="1:7" s="180" customFormat="1" ht="11.25" customHeight="1" x14ac:dyDescent="0.2">
      <c r="A76" s="173">
        <v>45280</v>
      </c>
      <c r="B76" s="174" t="s">
        <v>202</v>
      </c>
      <c r="C76" s="175"/>
      <c r="D76" s="176" t="s">
        <v>203</v>
      </c>
      <c r="E76" s="177"/>
      <c r="F76" s="178" t="s">
        <v>107</v>
      </c>
      <c r="G76" s="179">
        <v>476.55</v>
      </c>
    </row>
    <row r="77" spans="1:7" s="180" customFormat="1" ht="11.25" customHeight="1" x14ac:dyDescent="0.2">
      <c r="A77" s="173">
        <v>45280</v>
      </c>
      <c r="B77" s="174" t="s">
        <v>204</v>
      </c>
      <c r="C77" s="175"/>
      <c r="D77" s="176" t="s">
        <v>205</v>
      </c>
      <c r="E77" s="177"/>
      <c r="F77" s="178" t="s">
        <v>107</v>
      </c>
      <c r="G77" s="199">
        <v>113.83</v>
      </c>
    </row>
    <row r="78" spans="1:7" s="180" customFormat="1" ht="11.25" customHeight="1" x14ac:dyDescent="0.2">
      <c r="A78" s="173">
        <v>45280</v>
      </c>
      <c r="B78" s="174" t="s">
        <v>206</v>
      </c>
      <c r="C78" s="175"/>
      <c r="D78" s="176" t="s">
        <v>128</v>
      </c>
      <c r="E78" s="177"/>
      <c r="F78" s="181" t="s">
        <v>122</v>
      </c>
      <c r="G78" s="179">
        <v>159.80000000000001</v>
      </c>
    </row>
    <row r="79" spans="1:7" s="180" customFormat="1" ht="11.25" customHeight="1" x14ac:dyDescent="0.2">
      <c r="A79" s="173">
        <v>45280</v>
      </c>
      <c r="B79" s="174" t="s">
        <v>207</v>
      </c>
      <c r="C79" s="175"/>
      <c r="D79" s="176" t="s">
        <v>167</v>
      </c>
      <c r="E79" s="177"/>
      <c r="F79" s="181" t="s">
        <v>107</v>
      </c>
      <c r="G79" s="179">
        <v>170.26</v>
      </c>
    </row>
    <row r="80" spans="1:7" s="180" customFormat="1" ht="11.25" customHeight="1" x14ac:dyDescent="0.2">
      <c r="A80" s="173">
        <v>45280</v>
      </c>
      <c r="B80" s="174" t="s">
        <v>208</v>
      </c>
      <c r="C80" s="175"/>
      <c r="D80" s="176" t="s">
        <v>209</v>
      </c>
      <c r="E80" s="177"/>
      <c r="F80" s="178" t="s">
        <v>107</v>
      </c>
      <c r="G80" s="179">
        <v>43.42</v>
      </c>
    </row>
    <row r="81" spans="1:7" s="180" customFormat="1" ht="11.25" customHeight="1" x14ac:dyDescent="0.2">
      <c r="A81" s="200">
        <v>45280</v>
      </c>
      <c r="B81" s="174"/>
      <c r="C81" s="175"/>
      <c r="D81" s="176" t="s">
        <v>126</v>
      </c>
      <c r="E81" s="177"/>
      <c r="F81" s="178" t="s">
        <v>107</v>
      </c>
      <c r="G81" s="179">
        <v>1083.48</v>
      </c>
    </row>
    <row r="82" spans="1:7" s="180" customFormat="1" ht="11.25" customHeight="1" x14ac:dyDescent="0.2">
      <c r="A82" s="201">
        <v>45280</v>
      </c>
      <c r="B82" s="174" t="s">
        <v>210</v>
      </c>
      <c r="C82" s="175"/>
      <c r="D82" s="176" t="s">
        <v>211</v>
      </c>
      <c r="E82" s="177"/>
      <c r="F82" s="181" t="s">
        <v>122</v>
      </c>
      <c r="G82" s="186">
        <v>619.6</v>
      </c>
    </row>
    <row r="83" spans="1:7" s="180" customFormat="1" ht="11.25" customHeight="1" x14ac:dyDescent="0.2">
      <c r="A83" s="202">
        <v>45280</v>
      </c>
      <c r="B83" s="174" t="s">
        <v>212</v>
      </c>
      <c r="C83" s="175"/>
      <c r="D83" s="176" t="s">
        <v>200</v>
      </c>
      <c r="E83" s="177"/>
      <c r="F83" s="178" t="s">
        <v>152</v>
      </c>
      <c r="G83" s="186">
        <v>96.39</v>
      </c>
    </row>
    <row r="84" spans="1:7" s="180" customFormat="1" ht="11.25" customHeight="1" x14ac:dyDescent="0.2">
      <c r="A84" s="202">
        <v>45280</v>
      </c>
      <c r="B84" s="174"/>
      <c r="C84" s="175"/>
      <c r="D84" s="176" t="s">
        <v>126</v>
      </c>
      <c r="E84" s="177"/>
      <c r="F84" s="196" t="s">
        <v>107</v>
      </c>
      <c r="G84" s="186">
        <v>58.04</v>
      </c>
    </row>
    <row r="85" spans="1:7" s="180" customFormat="1" ht="11.25" customHeight="1" x14ac:dyDescent="0.2">
      <c r="A85" s="202">
        <v>45281</v>
      </c>
      <c r="B85" s="174" t="s">
        <v>213</v>
      </c>
      <c r="C85" s="175"/>
      <c r="D85" s="176" t="s">
        <v>214</v>
      </c>
      <c r="E85" s="177"/>
      <c r="F85" s="203" t="s">
        <v>107</v>
      </c>
      <c r="G85" s="186">
        <v>121.97</v>
      </c>
    </row>
    <row r="86" spans="1:7" s="180" customFormat="1" ht="11.25" customHeight="1" x14ac:dyDescent="0.2">
      <c r="A86" s="202">
        <v>45281</v>
      </c>
      <c r="B86" s="174" t="s">
        <v>215</v>
      </c>
      <c r="C86" s="175"/>
      <c r="D86" s="176" t="s">
        <v>216</v>
      </c>
      <c r="E86" s="177"/>
      <c r="F86" s="203" t="s">
        <v>107</v>
      </c>
      <c r="G86" s="186">
        <v>31.01</v>
      </c>
    </row>
    <row r="87" spans="1:7" s="180" customFormat="1" ht="11.25" customHeight="1" x14ac:dyDescent="0.2">
      <c r="A87" s="202">
        <v>45281</v>
      </c>
      <c r="B87" s="174" t="s">
        <v>217</v>
      </c>
      <c r="C87" s="175"/>
      <c r="D87" s="176" t="s">
        <v>218</v>
      </c>
      <c r="E87" s="177"/>
      <c r="F87" s="203" t="s">
        <v>107</v>
      </c>
      <c r="G87" s="186">
        <v>67.459999999999994</v>
      </c>
    </row>
    <row r="88" spans="1:7" s="180" customFormat="1" ht="11.25" customHeight="1" x14ac:dyDescent="0.2">
      <c r="A88" s="202">
        <v>45281</v>
      </c>
      <c r="B88" s="174" t="s">
        <v>219</v>
      </c>
      <c r="C88" s="175"/>
      <c r="D88" s="176" t="s">
        <v>220</v>
      </c>
      <c r="E88" s="177"/>
      <c r="F88" s="203" t="s">
        <v>107</v>
      </c>
      <c r="G88" s="186">
        <v>108.7</v>
      </c>
    </row>
    <row r="89" spans="1:7" s="180" customFormat="1" ht="11.25" customHeight="1" x14ac:dyDescent="0.2">
      <c r="A89" s="202">
        <v>45281</v>
      </c>
      <c r="B89" s="174" t="s">
        <v>221</v>
      </c>
      <c r="C89" s="175"/>
      <c r="D89" s="176" t="s">
        <v>222</v>
      </c>
      <c r="E89" s="177"/>
      <c r="F89" s="203" t="s">
        <v>107</v>
      </c>
      <c r="G89" s="186">
        <v>41.06</v>
      </c>
    </row>
    <row r="90" spans="1:7" s="180" customFormat="1" ht="11.25" customHeight="1" x14ac:dyDescent="0.2">
      <c r="A90" s="202">
        <v>45281</v>
      </c>
      <c r="B90" s="174" t="s">
        <v>223</v>
      </c>
      <c r="C90" s="175"/>
      <c r="D90" s="176" t="s">
        <v>224</v>
      </c>
      <c r="E90" s="177"/>
      <c r="F90" s="203" t="s">
        <v>107</v>
      </c>
      <c r="G90" s="186">
        <v>85.75</v>
      </c>
    </row>
    <row r="91" spans="1:7" s="180" customFormat="1" ht="11.25" customHeight="1" x14ac:dyDescent="0.2">
      <c r="A91" s="202">
        <v>45281</v>
      </c>
      <c r="B91" s="174" t="s">
        <v>225</v>
      </c>
      <c r="C91" s="175"/>
      <c r="D91" s="176" t="s">
        <v>96</v>
      </c>
      <c r="E91" s="177"/>
      <c r="F91" s="203" t="s">
        <v>97</v>
      </c>
      <c r="G91" s="186">
        <v>3147.42</v>
      </c>
    </row>
    <row r="92" spans="1:7" s="180" customFormat="1" ht="11.25" customHeight="1" x14ac:dyDescent="0.2">
      <c r="A92" s="202">
        <v>45281</v>
      </c>
      <c r="B92" s="174" t="s">
        <v>95</v>
      </c>
      <c r="C92" s="175"/>
      <c r="D92" s="176" t="s">
        <v>98</v>
      </c>
      <c r="E92" s="177"/>
      <c r="F92" s="203" t="s">
        <v>97</v>
      </c>
      <c r="G92" s="186">
        <v>3452.3</v>
      </c>
    </row>
    <row r="93" spans="1:7" s="180" customFormat="1" ht="11.25" customHeight="1" x14ac:dyDescent="0.2">
      <c r="A93" s="202">
        <v>45281</v>
      </c>
      <c r="B93" s="174" t="s">
        <v>225</v>
      </c>
      <c r="C93" s="175"/>
      <c r="D93" s="176" t="s">
        <v>98</v>
      </c>
      <c r="E93" s="177"/>
      <c r="F93" s="203" t="s">
        <v>97</v>
      </c>
      <c r="G93" s="186">
        <v>2352.11</v>
      </c>
    </row>
    <row r="94" spans="1:7" s="180" customFormat="1" ht="11.25" customHeight="1" x14ac:dyDescent="0.2">
      <c r="A94" s="202">
        <v>45281</v>
      </c>
      <c r="B94" s="174" t="s">
        <v>225</v>
      </c>
      <c r="C94" s="175"/>
      <c r="D94" s="176" t="s">
        <v>101</v>
      </c>
      <c r="E94" s="177"/>
      <c r="F94" s="203" t="s">
        <v>97</v>
      </c>
      <c r="G94" s="186">
        <v>925</v>
      </c>
    </row>
    <row r="95" spans="1:7" s="180" customFormat="1" ht="11.25" customHeight="1" x14ac:dyDescent="0.2">
      <c r="A95" s="202">
        <v>45281</v>
      </c>
      <c r="B95" s="174" t="s">
        <v>95</v>
      </c>
      <c r="C95" s="175"/>
      <c r="D95" s="176" t="s">
        <v>101</v>
      </c>
      <c r="E95" s="177"/>
      <c r="F95" s="203" t="s">
        <v>97</v>
      </c>
      <c r="G95" s="186">
        <v>1444.62</v>
      </c>
    </row>
    <row r="96" spans="1:7" s="180" customFormat="1" ht="11.25" customHeight="1" x14ac:dyDescent="0.2">
      <c r="A96" s="202">
        <v>45281</v>
      </c>
      <c r="B96" s="174" t="s">
        <v>195</v>
      </c>
      <c r="C96" s="175"/>
      <c r="D96" s="176" t="s">
        <v>100</v>
      </c>
      <c r="E96" s="177"/>
      <c r="F96" s="203" t="s">
        <v>97</v>
      </c>
      <c r="G96" s="186">
        <v>1066.9000000000001</v>
      </c>
    </row>
    <row r="97" spans="1:7" s="180" customFormat="1" ht="11.25" customHeight="1" x14ac:dyDescent="0.2">
      <c r="A97" s="200">
        <v>45300</v>
      </c>
      <c r="B97" s="174" t="s">
        <v>226</v>
      </c>
      <c r="C97" s="175"/>
      <c r="D97" s="176" t="s">
        <v>227</v>
      </c>
      <c r="E97" s="177"/>
      <c r="F97" s="178" t="s">
        <v>122</v>
      </c>
      <c r="G97" s="189">
        <v>5330</v>
      </c>
    </row>
    <row r="98" spans="1:7" s="180" customFormat="1" ht="11.25" customHeight="1" x14ac:dyDescent="0.2">
      <c r="A98" s="204"/>
      <c r="B98" s="205"/>
      <c r="C98" s="205"/>
      <c r="D98" s="206"/>
      <c r="E98" s="206"/>
      <c r="F98" s="181"/>
      <c r="G98" s="186"/>
    </row>
    <row r="99" spans="1:7" ht="11.25" customHeight="1" x14ac:dyDescent="0.2">
      <c r="A99" s="207" t="s">
        <v>59</v>
      </c>
      <c r="B99" s="208"/>
      <c r="C99" s="208"/>
      <c r="D99" s="208"/>
      <c r="E99" s="208"/>
      <c r="F99" s="209"/>
      <c r="G99" s="210">
        <f>SUM(G13:G98)</f>
        <v>83795.069999999992</v>
      </c>
    </row>
    <row r="100" spans="1:7" ht="11.25" customHeight="1" x14ac:dyDescent="0.2">
      <c r="A100" s="211"/>
      <c r="B100" s="211"/>
      <c r="C100" s="211"/>
      <c r="D100" s="211"/>
      <c r="E100" s="211"/>
      <c r="F100" s="211"/>
      <c r="G100" s="212"/>
    </row>
    <row r="101" spans="1:7" ht="11.25" customHeight="1" x14ac:dyDescent="0.2">
      <c r="A101" s="211"/>
      <c r="B101" s="211"/>
      <c r="C101" s="211"/>
      <c r="D101" s="211"/>
      <c r="E101" s="211"/>
      <c r="F101" s="211"/>
      <c r="G101" s="212"/>
    </row>
    <row r="102" spans="1:7" ht="11.25" customHeight="1" x14ac:dyDescent="0.2">
      <c r="A102" s="211"/>
      <c r="B102" s="211"/>
      <c r="C102" s="211"/>
      <c r="D102" s="211"/>
      <c r="E102" s="211"/>
      <c r="F102" s="211"/>
      <c r="G102" s="212"/>
    </row>
    <row r="103" spans="1:7" ht="11.25" customHeight="1" x14ac:dyDescent="0.2">
      <c r="A103" s="211"/>
      <c r="B103" s="211"/>
      <c r="C103" s="211"/>
      <c r="D103" s="211"/>
      <c r="E103" s="211"/>
      <c r="F103" s="211"/>
      <c r="G103" s="212"/>
    </row>
    <row r="104" spans="1:7" ht="11.25" customHeight="1" x14ac:dyDescent="0.2">
      <c r="A104" s="211"/>
      <c r="B104" s="211"/>
      <c r="C104" s="211"/>
      <c r="D104" s="211"/>
      <c r="E104" s="211"/>
      <c r="F104" s="211"/>
      <c r="G104" s="212"/>
    </row>
    <row r="105" spans="1:7" ht="11.25" customHeight="1" x14ac:dyDescent="0.2">
      <c r="A105" s="211"/>
      <c r="B105" s="211"/>
      <c r="C105" s="211"/>
      <c r="D105" s="211"/>
      <c r="E105" s="211"/>
      <c r="F105" s="211"/>
      <c r="G105" s="212"/>
    </row>
    <row r="106" spans="1:7" ht="11.25" customHeight="1" x14ac:dyDescent="0.2">
      <c r="A106" s="211"/>
      <c r="B106" s="211"/>
      <c r="C106" s="211"/>
      <c r="D106" s="211"/>
      <c r="E106" s="211"/>
      <c r="F106" s="211"/>
      <c r="G106" s="212"/>
    </row>
    <row r="107" spans="1:7" ht="11.25" customHeight="1" x14ac:dyDescent="0.2">
      <c r="A107" s="211"/>
      <c r="B107" s="211"/>
      <c r="C107" s="211"/>
      <c r="D107" s="211"/>
      <c r="E107" s="211"/>
      <c r="F107" s="211"/>
      <c r="G107" s="212"/>
    </row>
    <row r="108" spans="1:7" ht="11.25" customHeight="1" x14ac:dyDescent="0.2">
      <c r="A108" s="211"/>
      <c r="B108" s="211"/>
      <c r="C108" s="211"/>
      <c r="D108" s="211"/>
      <c r="E108" s="211"/>
      <c r="F108" s="211"/>
      <c r="G108" s="212"/>
    </row>
    <row r="109" spans="1:7" ht="11.25" customHeight="1" x14ac:dyDescent="0.2">
      <c r="A109" s="211"/>
      <c r="B109" s="211"/>
      <c r="C109" s="211"/>
      <c r="D109" s="211"/>
      <c r="E109" s="211"/>
      <c r="F109" s="211"/>
      <c r="G109" s="212"/>
    </row>
    <row r="110" spans="1:7" ht="11.25" customHeight="1" x14ac:dyDescent="0.2">
      <c r="A110" s="211"/>
      <c r="B110" s="211"/>
      <c r="C110" s="211"/>
      <c r="D110" s="211"/>
      <c r="E110" s="211"/>
      <c r="F110" s="211"/>
      <c r="G110" s="212"/>
    </row>
    <row r="111" spans="1:7" ht="11.25" customHeight="1" x14ac:dyDescent="0.2">
      <c r="A111" s="211"/>
      <c r="B111" s="211"/>
      <c r="C111" s="211"/>
      <c r="D111" s="211"/>
      <c r="E111" s="211"/>
      <c r="F111" s="211"/>
      <c r="G111" s="212"/>
    </row>
    <row r="112" spans="1:7" ht="11.25" customHeight="1" x14ac:dyDescent="0.2">
      <c r="A112" s="211"/>
      <c r="B112" s="211"/>
      <c r="C112" s="211"/>
      <c r="D112" s="211"/>
      <c r="E112" s="211"/>
      <c r="F112" s="211"/>
      <c r="G112" s="212"/>
    </row>
    <row r="113" spans="1:7" ht="11.25" customHeight="1" x14ac:dyDescent="0.2">
      <c r="A113" s="211"/>
      <c r="B113" s="211"/>
      <c r="C113" s="211"/>
      <c r="D113" s="211"/>
      <c r="E113" s="211"/>
      <c r="F113" s="211"/>
      <c r="G113" s="212"/>
    </row>
    <row r="114" spans="1:7" ht="11.25" customHeight="1" x14ac:dyDescent="0.2">
      <c r="A114" s="211"/>
      <c r="B114" s="211"/>
      <c r="C114" s="211"/>
      <c r="D114" s="211"/>
      <c r="E114" s="211"/>
      <c r="F114" s="211"/>
      <c r="G114" s="212"/>
    </row>
    <row r="115" spans="1:7" ht="11.25" customHeight="1" x14ac:dyDescent="0.2">
      <c r="A115" s="211"/>
      <c r="B115" s="211"/>
      <c r="C115" s="211"/>
      <c r="D115" s="211"/>
      <c r="E115" s="211"/>
      <c r="F115" s="211"/>
      <c r="G115" s="212"/>
    </row>
    <row r="116" spans="1:7" ht="11.25" customHeight="1" x14ac:dyDescent="0.2">
      <c r="A116" s="211"/>
      <c r="B116" s="211"/>
      <c r="C116" s="211"/>
      <c r="D116" s="211"/>
      <c r="E116" s="211"/>
      <c r="F116" s="211"/>
      <c r="G116" s="212"/>
    </row>
    <row r="117" spans="1:7" ht="11.25" customHeight="1" x14ac:dyDescent="0.2">
      <c r="A117" s="211"/>
      <c r="B117" s="211"/>
      <c r="C117" s="211"/>
      <c r="D117" s="211"/>
      <c r="E117" s="211"/>
      <c r="F117" s="211"/>
      <c r="G117" s="212"/>
    </row>
    <row r="118" spans="1:7" ht="11.25" customHeight="1" x14ac:dyDescent="0.2">
      <c r="A118" s="211"/>
      <c r="B118" s="211"/>
      <c r="C118" s="211"/>
      <c r="D118" s="211"/>
      <c r="E118" s="211"/>
      <c r="F118" s="211"/>
      <c r="G118" s="212"/>
    </row>
    <row r="119" spans="1:7" ht="11.25" customHeight="1" x14ac:dyDescent="0.2">
      <c r="A119" s="211"/>
      <c r="B119" s="211"/>
      <c r="C119" s="211"/>
      <c r="D119" s="211"/>
      <c r="E119" s="211"/>
      <c r="F119" s="211"/>
      <c r="G119" s="212"/>
    </row>
    <row r="120" spans="1:7" ht="11.25" customHeight="1" x14ac:dyDescent="0.2">
      <c r="A120" s="211"/>
      <c r="B120" s="211"/>
      <c r="C120" s="211"/>
      <c r="D120" s="211"/>
      <c r="E120" s="211"/>
      <c r="F120" s="211"/>
      <c r="G120" s="212"/>
    </row>
    <row r="121" spans="1:7" ht="11.25" customHeight="1" x14ac:dyDescent="0.2">
      <c r="A121" s="211"/>
      <c r="B121" s="211"/>
      <c r="C121" s="211"/>
      <c r="D121" s="211"/>
      <c r="E121" s="211"/>
      <c r="F121" s="211"/>
      <c r="G121" s="212"/>
    </row>
    <row r="122" spans="1:7" ht="11.25" customHeight="1" x14ac:dyDescent="0.2">
      <c r="A122" s="211"/>
      <c r="B122" s="211"/>
      <c r="C122" s="211"/>
      <c r="D122" s="211"/>
      <c r="E122" s="211"/>
      <c r="F122" s="211"/>
      <c r="G122" s="212"/>
    </row>
    <row r="123" spans="1:7" ht="11.25" customHeight="1" x14ac:dyDescent="0.2">
      <c r="A123" s="211"/>
      <c r="B123" s="211"/>
      <c r="C123" s="211"/>
      <c r="D123" s="211"/>
      <c r="E123" s="211"/>
      <c r="F123" s="211"/>
      <c r="G123" s="212"/>
    </row>
    <row r="124" spans="1:7" ht="11.25" customHeight="1" x14ac:dyDescent="0.2">
      <c r="A124" s="211"/>
      <c r="B124" s="211"/>
      <c r="C124" s="211"/>
      <c r="D124" s="211"/>
      <c r="E124" s="211"/>
      <c r="F124" s="211"/>
      <c r="G124" s="212"/>
    </row>
    <row r="125" spans="1:7" ht="11.25" customHeight="1" x14ac:dyDescent="0.2">
      <c r="A125" s="211"/>
      <c r="B125" s="211"/>
      <c r="C125" s="211"/>
      <c r="D125" s="211"/>
      <c r="E125" s="211"/>
      <c r="F125" s="211"/>
      <c r="G125" s="212"/>
    </row>
    <row r="126" spans="1:7" ht="11.25" customHeight="1" x14ac:dyDescent="0.2">
      <c r="A126" s="211"/>
      <c r="B126" s="211"/>
      <c r="C126" s="211"/>
      <c r="D126" s="211"/>
      <c r="E126" s="211"/>
      <c r="F126" s="211"/>
      <c r="G126" s="212"/>
    </row>
    <row r="127" spans="1:7" ht="11.25" customHeight="1" x14ac:dyDescent="0.2">
      <c r="A127" s="211"/>
      <c r="B127" s="211"/>
      <c r="C127" s="211"/>
      <c r="D127" s="211"/>
      <c r="E127" s="211"/>
      <c r="F127" s="211"/>
      <c r="G127" s="212"/>
    </row>
    <row r="128" spans="1:7" ht="9.9499999999999993" customHeight="1" x14ac:dyDescent="0.2">
      <c r="A128" s="211"/>
      <c r="B128" s="211"/>
      <c r="C128" s="211"/>
      <c r="D128" s="211"/>
      <c r="E128" s="211"/>
      <c r="F128" s="211"/>
      <c r="G128" s="212"/>
    </row>
    <row r="129" spans="1:7" ht="9.9499999999999993" customHeight="1" x14ac:dyDescent="0.2">
      <c r="A129" s="213"/>
      <c r="B129" s="213"/>
      <c r="C129" s="213"/>
      <c r="D129" s="153"/>
      <c r="E129" s="153"/>
      <c r="F129" s="153"/>
      <c r="G129" s="153"/>
    </row>
    <row r="130" spans="1:7" ht="9.9499999999999993" customHeight="1" x14ac:dyDescent="0.2">
      <c r="A130" s="214"/>
      <c r="B130" s="214"/>
      <c r="C130" s="214"/>
      <c r="D130" s="215"/>
      <c r="E130" s="215"/>
      <c r="F130" s="152"/>
      <c r="G130" s="152"/>
    </row>
    <row r="131" spans="1:7" ht="9.9499999999999993" customHeight="1" x14ac:dyDescent="0.2">
      <c r="A131" s="214"/>
      <c r="B131" s="214"/>
      <c r="C131" s="214"/>
      <c r="D131" s="214"/>
      <c r="E131" s="214"/>
      <c r="F131" s="214"/>
      <c r="G131" s="216"/>
    </row>
    <row r="132" spans="1:7" ht="9.9499999999999993" customHeight="1" x14ac:dyDescent="0.2">
      <c r="A132" s="211"/>
      <c r="B132" s="211"/>
      <c r="C132" s="211"/>
      <c r="D132" s="211"/>
      <c r="E132" s="211"/>
      <c r="F132" s="211"/>
      <c r="G132" s="212"/>
    </row>
    <row r="133" spans="1:7" ht="9.9499999999999993" customHeight="1" x14ac:dyDescent="0.2">
      <c r="A133" s="211"/>
      <c r="B133" s="211"/>
      <c r="C133" s="211"/>
      <c r="D133" s="211"/>
      <c r="E133" s="211"/>
      <c r="F133" s="211"/>
      <c r="G133" s="212"/>
    </row>
    <row r="134" spans="1:7" x14ac:dyDescent="0.2">
      <c r="A134" s="211"/>
      <c r="B134" s="211"/>
      <c r="C134" s="211"/>
      <c r="D134" s="211"/>
      <c r="E134" s="211"/>
      <c r="F134" s="211"/>
      <c r="G134" s="212"/>
    </row>
    <row r="135" spans="1:7" x14ac:dyDescent="0.2">
      <c r="A135" s="217"/>
      <c r="B135" s="217"/>
      <c r="C135" s="217"/>
      <c r="D135" s="217"/>
      <c r="E135" s="211"/>
      <c r="F135" s="211"/>
      <c r="G135" s="212"/>
    </row>
    <row r="136" spans="1:7" x14ac:dyDescent="0.2">
      <c r="A136" s="211"/>
      <c r="B136" s="211"/>
      <c r="C136" s="211"/>
      <c r="D136" s="211"/>
      <c r="E136" s="211"/>
      <c r="F136" s="211"/>
      <c r="G136" s="212"/>
    </row>
    <row r="137" spans="1:7" x14ac:dyDescent="0.2">
      <c r="A137" s="218"/>
    </row>
    <row r="138" spans="1:7" x14ac:dyDescent="0.2">
      <c r="A138" s="218"/>
    </row>
    <row r="139" spans="1:7" x14ac:dyDescent="0.2">
      <c r="A139" s="218"/>
    </row>
    <row r="140" spans="1:7" x14ac:dyDescent="0.2">
      <c r="A140" s="218"/>
    </row>
    <row r="141" spans="1:7" x14ac:dyDescent="0.2">
      <c r="A141" s="218"/>
    </row>
  </sheetData>
  <sheetProtection password="CAE0" sheet="1" objects="1" scenarios="1"/>
  <mergeCells count="181">
    <mergeCell ref="B97:C97"/>
    <mergeCell ref="D97:E97"/>
    <mergeCell ref="D129:E129"/>
    <mergeCell ref="F129:G129"/>
    <mergeCell ref="D130:E130"/>
    <mergeCell ref="F130:G130"/>
    <mergeCell ref="B94:C94"/>
    <mergeCell ref="D94:E94"/>
    <mergeCell ref="B95:C95"/>
    <mergeCell ref="D95:E95"/>
    <mergeCell ref="B96:C96"/>
    <mergeCell ref="D96:E96"/>
    <mergeCell ref="B91:C91"/>
    <mergeCell ref="D91:E91"/>
    <mergeCell ref="B92:C92"/>
    <mergeCell ref="D92:E92"/>
    <mergeCell ref="B93:C93"/>
    <mergeCell ref="D93:E93"/>
    <mergeCell ref="B88:C88"/>
    <mergeCell ref="D88:E88"/>
    <mergeCell ref="B89:C89"/>
    <mergeCell ref="D89:E89"/>
    <mergeCell ref="B90:C90"/>
    <mergeCell ref="D90:E90"/>
    <mergeCell ref="B85:C85"/>
    <mergeCell ref="D85:E85"/>
    <mergeCell ref="B86:C86"/>
    <mergeCell ref="D86:E86"/>
    <mergeCell ref="B87:C87"/>
    <mergeCell ref="D87:E87"/>
    <mergeCell ref="B82:C82"/>
    <mergeCell ref="D82:E82"/>
    <mergeCell ref="B83:C83"/>
    <mergeCell ref="D83:E83"/>
    <mergeCell ref="B84:C84"/>
    <mergeCell ref="D84:E84"/>
    <mergeCell ref="B79:C79"/>
    <mergeCell ref="D79:E79"/>
    <mergeCell ref="B80:C80"/>
    <mergeCell ref="D80:E80"/>
    <mergeCell ref="B81:C81"/>
    <mergeCell ref="D81:E81"/>
    <mergeCell ref="B76:C76"/>
    <mergeCell ref="D76:E76"/>
    <mergeCell ref="B77:C77"/>
    <mergeCell ref="D77:E77"/>
    <mergeCell ref="B78:C78"/>
    <mergeCell ref="D78:E78"/>
    <mergeCell ref="B73:C73"/>
    <mergeCell ref="D73:E73"/>
    <mergeCell ref="B74:C74"/>
    <mergeCell ref="D74:E74"/>
    <mergeCell ref="B75:C75"/>
    <mergeCell ref="D75:E75"/>
    <mergeCell ref="B70:C70"/>
    <mergeCell ref="D70:E70"/>
    <mergeCell ref="B71:C71"/>
    <mergeCell ref="D71:E71"/>
    <mergeCell ref="B72:C72"/>
    <mergeCell ref="D72:E72"/>
    <mergeCell ref="B67:C67"/>
    <mergeCell ref="D67:E67"/>
    <mergeCell ref="B68:C68"/>
    <mergeCell ref="D68:E68"/>
    <mergeCell ref="B69:C69"/>
    <mergeCell ref="D69:E69"/>
    <mergeCell ref="B64:C64"/>
    <mergeCell ref="D64:E64"/>
    <mergeCell ref="B65:C65"/>
    <mergeCell ref="D65:E65"/>
    <mergeCell ref="B66:C66"/>
    <mergeCell ref="D66:E66"/>
    <mergeCell ref="B61:C61"/>
    <mergeCell ref="D61:E61"/>
    <mergeCell ref="B62:C62"/>
    <mergeCell ref="D62:E62"/>
    <mergeCell ref="B63:C63"/>
    <mergeCell ref="D63:E63"/>
    <mergeCell ref="B58:C58"/>
    <mergeCell ref="D58:E58"/>
    <mergeCell ref="B59:C59"/>
    <mergeCell ref="D59:E59"/>
    <mergeCell ref="B60:C60"/>
    <mergeCell ref="D60:E60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49:C49"/>
    <mergeCell ref="D49:E49"/>
    <mergeCell ref="B50:C50"/>
    <mergeCell ref="D50:E50"/>
    <mergeCell ref="B51:C51"/>
    <mergeCell ref="D51:E51"/>
    <mergeCell ref="B46:C46"/>
    <mergeCell ref="D46:E46"/>
    <mergeCell ref="B47:C47"/>
    <mergeCell ref="D47:E47"/>
    <mergeCell ref="B48:C48"/>
    <mergeCell ref="D48:E48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  <mergeCell ref="A10:G1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19" t="s">
        <v>89</v>
      </c>
      <c r="B10" s="220"/>
      <c r="C10" s="220"/>
      <c r="D10" s="220"/>
      <c r="E10" s="220"/>
      <c r="F10" s="220"/>
      <c r="G10" s="221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45269</v>
      </c>
      <c r="B13" s="174" t="s">
        <v>120</v>
      </c>
      <c r="C13" s="175"/>
      <c r="D13" s="176" t="s">
        <v>121</v>
      </c>
      <c r="E13" s="177"/>
      <c r="F13" s="181" t="s">
        <v>122</v>
      </c>
      <c r="G13" s="189">
        <v>446.96</v>
      </c>
    </row>
    <row r="14" spans="1:8" s="183" customFormat="1" ht="12.75" customHeight="1" x14ac:dyDescent="0.2">
      <c r="A14" s="173">
        <v>45270</v>
      </c>
      <c r="B14" s="174" t="s">
        <v>127</v>
      </c>
      <c r="C14" s="175"/>
      <c r="D14" s="176" t="s">
        <v>128</v>
      </c>
      <c r="E14" s="177"/>
      <c r="F14" s="181" t="s">
        <v>122</v>
      </c>
      <c r="G14" s="189">
        <v>2608.9</v>
      </c>
    </row>
    <row r="15" spans="1:8" s="180" customFormat="1" x14ac:dyDescent="0.2">
      <c r="A15" s="173">
        <v>45271</v>
      </c>
      <c r="B15" s="174" t="s">
        <v>148</v>
      </c>
      <c r="C15" s="175"/>
      <c r="D15" s="176" t="s">
        <v>149</v>
      </c>
      <c r="E15" s="177"/>
      <c r="F15" s="181" t="s">
        <v>122</v>
      </c>
      <c r="G15" s="186">
        <v>2818.82</v>
      </c>
    </row>
    <row r="16" spans="1:8" s="183" customFormat="1" ht="12.75" customHeight="1" x14ac:dyDescent="0.2">
      <c r="A16" s="190">
        <v>45275</v>
      </c>
      <c r="B16" s="174" t="s">
        <v>172</v>
      </c>
      <c r="C16" s="175"/>
      <c r="D16" s="176" t="s">
        <v>138</v>
      </c>
      <c r="E16" s="177"/>
      <c r="F16" s="181" t="s">
        <v>122</v>
      </c>
      <c r="G16" s="186">
        <v>915.04</v>
      </c>
    </row>
    <row r="17" spans="1:7" s="183" customFormat="1" ht="12.75" customHeight="1" x14ac:dyDescent="0.2">
      <c r="A17" s="190">
        <v>45275</v>
      </c>
      <c r="B17" s="174" t="s">
        <v>173</v>
      </c>
      <c r="C17" s="175"/>
      <c r="D17" s="176" t="s">
        <v>174</v>
      </c>
      <c r="E17" s="177"/>
      <c r="F17" s="181" t="s">
        <v>122</v>
      </c>
      <c r="G17" s="186">
        <v>3740.58</v>
      </c>
    </row>
    <row r="18" spans="1:7" s="180" customFormat="1" ht="13.5" customHeight="1" x14ac:dyDescent="0.2">
      <c r="A18" s="190">
        <v>45275</v>
      </c>
      <c r="B18" s="174" t="s">
        <v>179</v>
      </c>
      <c r="C18" s="175"/>
      <c r="D18" s="176" t="s">
        <v>180</v>
      </c>
      <c r="E18" s="177"/>
      <c r="F18" s="181" t="s">
        <v>122</v>
      </c>
      <c r="G18" s="186">
        <v>545.17999999999995</v>
      </c>
    </row>
    <row r="19" spans="1:7" s="180" customFormat="1" ht="13.5" customHeight="1" x14ac:dyDescent="0.2">
      <c r="A19" s="190">
        <v>45275</v>
      </c>
      <c r="B19" s="174" t="s">
        <v>183</v>
      </c>
      <c r="C19" s="175"/>
      <c r="D19" s="176" t="s">
        <v>184</v>
      </c>
      <c r="E19" s="177"/>
      <c r="F19" s="181" t="s">
        <v>122</v>
      </c>
      <c r="G19" s="186">
        <v>668.91</v>
      </c>
    </row>
    <row r="20" spans="1:7" s="180" customFormat="1" ht="13.5" customHeight="1" x14ac:dyDescent="0.2">
      <c r="A20" s="192">
        <v>45275</v>
      </c>
      <c r="B20" s="174" t="s">
        <v>187</v>
      </c>
      <c r="C20" s="175"/>
      <c r="D20" s="176" t="s">
        <v>188</v>
      </c>
      <c r="E20" s="177"/>
      <c r="F20" s="181" t="s">
        <v>122</v>
      </c>
      <c r="G20" s="193">
        <v>3266</v>
      </c>
    </row>
    <row r="21" spans="1:7" s="180" customFormat="1" ht="13.5" customHeight="1" x14ac:dyDescent="0.2">
      <c r="A21" s="173">
        <v>45280</v>
      </c>
      <c r="B21" s="174" t="s">
        <v>206</v>
      </c>
      <c r="C21" s="175"/>
      <c r="D21" s="176" t="s">
        <v>128</v>
      </c>
      <c r="E21" s="177"/>
      <c r="F21" s="181" t="s">
        <v>122</v>
      </c>
      <c r="G21" s="179">
        <v>159.80000000000001</v>
      </c>
    </row>
    <row r="22" spans="1:7" s="180" customFormat="1" ht="13.5" customHeight="1" x14ac:dyDescent="0.2">
      <c r="A22" s="201">
        <v>45280</v>
      </c>
      <c r="B22" s="174" t="s">
        <v>210</v>
      </c>
      <c r="C22" s="175"/>
      <c r="D22" s="176" t="s">
        <v>211</v>
      </c>
      <c r="E22" s="177"/>
      <c r="F22" s="181" t="s">
        <v>122</v>
      </c>
      <c r="G22" s="186">
        <v>619.6</v>
      </c>
    </row>
    <row r="23" spans="1:7" s="180" customFormat="1" ht="13.5" customHeight="1" x14ac:dyDescent="0.2">
      <c r="A23" s="200">
        <v>45300</v>
      </c>
      <c r="B23" s="174" t="s">
        <v>226</v>
      </c>
      <c r="C23" s="175"/>
      <c r="D23" s="176" t="s">
        <v>227</v>
      </c>
      <c r="E23" s="177"/>
      <c r="F23" s="178" t="s">
        <v>122</v>
      </c>
      <c r="G23" s="189">
        <v>5330</v>
      </c>
    </row>
    <row r="24" spans="1:7" s="180" customFormat="1" ht="13.5" customHeight="1" x14ac:dyDescent="0.2">
      <c r="A24" s="173"/>
      <c r="B24" s="174"/>
      <c r="C24" s="175"/>
      <c r="D24" s="176"/>
      <c r="E24" s="177"/>
      <c r="F24" s="181"/>
      <c r="G24" s="179"/>
    </row>
    <row r="25" spans="1:7" s="180" customFormat="1" ht="13.5" customHeight="1" x14ac:dyDescent="0.2">
      <c r="A25" s="173"/>
      <c r="B25" s="174"/>
      <c r="C25" s="175"/>
      <c r="D25" s="176"/>
      <c r="E25" s="177"/>
      <c r="F25" s="181"/>
      <c r="G25" s="189"/>
    </row>
    <row r="26" spans="1:7" s="180" customFormat="1" ht="11.25" customHeight="1" x14ac:dyDescent="0.2">
      <c r="A26" s="204"/>
      <c r="B26" s="205"/>
      <c r="C26" s="205"/>
      <c r="D26" s="206"/>
      <c r="E26" s="206"/>
      <c r="F26" s="181"/>
      <c r="G26" s="186"/>
    </row>
    <row r="27" spans="1:7" ht="11.25" customHeight="1" x14ac:dyDescent="0.2">
      <c r="A27" s="207" t="s">
        <v>59</v>
      </c>
      <c r="B27" s="208"/>
      <c r="C27" s="208"/>
      <c r="D27" s="208"/>
      <c r="E27" s="208"/>
      <c r="F27" s="209"/>
      <c r="G27" s="210">
        <f>SUM(G13:G26)</f>
        <v>21119.79</v>
      </c>
    </row>
    <row r="28" spans="1:7" ht="11.25" customHeight="1" x14ac:dyDescent="0.2">
      <c r="A28" s="211"/>
      <c r="B28" s="211"/>
      <c r="C28" s="211"/>
      <c r="D28" s="211"/>
      <c r="E28" s="211"/>
      <c r="F28" s="211"/>
      <c r="G28" s="212"/>
    </row>
    <row r="29" spans="1:7" ht="11.25" customHeight="1" x14ac:dyDescent="0.2">
      <c r="A29" s="211"/>
      <c r="B29" s="211"/>
      <c r="C29" s="211"/>
      <c r="D29" s="211"/>
      <c r="E29" s="211"/>
      <c r="F29" s="211"/>
      <c r="G29" s="212"/>
    </row>
    <row r="30" spans="1:7" ht="11.25" customHeight="1" x14ac:dyDescent="0.2">
      <c r="A30" s="211"/>
      <c r="B30" s="211"/>
      <c r="C30" s="211"/>
      <c r="D30" s="211"/>
      <c r="E30" s="211"/>
      <c r="F30" s="211"/>
      <c r="G30" s="212"/>
    </row>
    <row r="31" spans="1:7" ht="11.25" customHeight="1" x14ac:dyDescent="0.2">
      <c r="A31" s="211"/>
      <c r="B31" s="211"/>
      <c r="C31" s="211"/>
      <c r="D31" s="211"/>
      <c r="E31" s="211"/>
      <c r="F31" s="211"/>
      <c r="G31" s="212"/>
    </row>
    <row r="32" spans="1:7" ht="11.25" customHeight="1" x14ac:dyDescent="0.2">
      <c r="A32" s="211"/>
      <c r="B32" s="211"/>
      <c r="C32" s="211"/>
      <c r="D32" s="211"/>
      <c r="E32" s="211"/>
      <c r="F32" s="211"/>
      <c r="G32" s="212"/>
    </row>
    <row r="33" spans="1:7" ht="11.25" customHeight="1" x14ac:dyDescent="0.2">
      <c r="A33" s="211"/>
      <c r="B33" s="211"/>
      <c r="C33" s="211"/>
      <c r="D33" s="211"/>
      <c r="E33" s="211"/>
      <c r="F33" s="211"/>
      <c r="G33" s="212"/>
    </row>
    <row r="34" spans="1:7" ht="11.25" customHeight="1" x14ac:dyDescent="0.2">
      <c r="A34" s="211"/>
      <c r="B34" s="211"/>
      <c r="C34" s="211"/>
      <c r="D34" s="211"/>
      <c r="E34" s="211"/>
      <c r="F34" s="211"/>
      <c r="G34" s="212"/>
    </row>
    <row r="35" spans="1:7" ht="11.25" customHeight="1" x14ac:dyDescent="0.2">
      <c r="A35" s="211"/>
      <c r="B35" s="211"/>
      <c r="C35" s="211"/>
      <c r="D35" s="211"/>
      <c r="E35" s="211"/>
      <c r="F35" s="211"/>
      <c r="G35" s="212"/>
    </row>
    <row r="36" spans="1:7" ht="11.25" customHeight="1" x14ac:dyDescent="0.2">
      <c r="A36" s="211"/>
      <c r="B36" s="211"/>
      <c r="C36" s="211"/>
      <c r="D36" s="211"/>
      <c r="E36" s="211"/>
      <c r="F36" s="211"/>
      <c r="G36" s="212"/>
    </row>
    <row r="37" spans="1:7" ht="11.25" customHeight="1" x14ac:dyDescent="0.2">
      <c r="A37" s="211"/>
      <c r="B37" s="211"/>
      <c r="C37" s="211"/>
      <c r="D37" s="211"/>
      <c r="E37" s="211"/>
      <c r="F37" s="211"/>
      <c r="G37" s="212"/>
    </row>
    <row r="38" spans="1:7" ht="11.25" customHeight="1" x14ac:dyDescent="0.2">
      <c r="A38" s="211"/>
      <c r="B38" s="211"/>
      <c r="C38" s="211"/>
      <c r="D38" s="211"/>
      <c r="E38" s="211"/>
      <c r="F38" s="211"/>
      <c r="G38" s="212"/>
    </row>
    <row r="39" spans="1:7" ht="11.25" customHeight="1" x14ac:dyDescent="0.2">
      <c r="A39" s="211"/>
      <c r="B39" s="211"/>
      <c r="C39" s="211"/>
      <c r="D39" s="211"/>
      <c r="E39" s="211"/>
      <c r="F39" s="211"/>
      <c r="G39" s="212"/>
    </row>
    <row r="40" spans="1:7" ht="11.25" customHeight="1" x14ac:dyDescent="0.2">
      <c r="A40" s="211"/>
      <c r="B40" s="211"/>
      <c r="C40" s="211"/>
      <c r="D40" s="211"/>
      <c r="E40" s="211"/>
      <c r="F40" s="211"/>
      <c r="G40" s="212"/>
    </row>
    <row r="41" spans="1:7" ht="11.25" customHeight="1" x14ac:dyDescent="0.2">
      <c r="A41" s="211"/>
      <c r="B41" s="211"/>
      <c r="C41" s="211"/>
      <c r="D41" s="211"/>
      <c r="E41" s="211"/>
      <c r="F41" s="211"/>
      <c r="G41" s="212"/>
    </row>
    <row r="42" spans="1:7" ht="11.25" customHeight="1" x14ac:dyDescent="0.2">
      <c r="A42" s="211"/>
      <c r="B42" s="211"/>
      <c r="C42" s="211"/>
      <c r="D42" s="211"/>
      <c r="E42" s="211"/>
      <c r="F42" s="211"/>
      <c r="G42" s="212"/>
    </row>
    <row r="43" spans="1:7" ht="11.25" customHeight="1" x14ac:dyDescent="0.2">
      <c r="A43" s="211"/>
      <c r="B43" s="211"/>
      <c r="C43" s="211"/>
      <c r="D43" s="211"/>
      <c r="E43" s="211"/>
      <c r="F43" s="211"/>
      <c r="G43" s="212"/>
    </row>
    <row r="44" spans="1:7" ht="11.25" customHeight="1" x14ac:dyDescent="0.2">
      <c r="A44" s="211"/>
      <c r="B44" s="211"/>
      <c r="C44" s="211"/>
      <c r="D44" s="211"/>
      <c r="E44" s="211"/>
      <c r="F44" s="211"/>
      <c r="G44" s="212"/>
    </row>
    <row r="45" spans="1:7" ht="11.25" customHeight="1" x14ac:dyDescent="0.2">
      <c r="A45" s="211"/>
      <c r="B45" s="211"/>
      <c r="C45" s="211"/>
      <c r="D45" s="211"/>
      <c r="E45" s="211"/>
      <c r="F45" s="211"/>
      <c r="G45" s="212"/>
    </row>
    <row r="46" spans="1:7" ht="11.25" customHeight="1" x14ac:dyDescent="0.2">
      <c r="A46" s="211"/>
      <c r="B46" s="211"/>
      <c r="C46" s="211"/>
      <c r="D46" s="211"/>
      <c r="E46" s="211"/>
      <c r="F46" s="211"/>
      <c r="G46" s="212"/>
    </row>
    <row r="47" spans="1:7" ht="11.25" customHeight="1" x14ac:dyDescent="0.2">
      <c r="A47" s="211"/>
      <c r="B47" s="211"/>
      <c r="C47" s="211"/>
      <c r="D47" s="211"/>
      <c r="E47" s="211"/>
      <c r="F47" s="211"/>
      <c r="G47" s="212"/>
    </row>
    <row r="48" spans="1:7" ht="11.25" customHeight="1" x14ac:dyDescent="0.2">
      <c r="A48" s="211"/>
      <c r="B48" s="211"/>
      <c r="C48" s="211"/>
      <c r="D48" s="211"/>
      <c r="E48" s="211"/>
      <c r="F48" s="211"/>
      <c r="G48" s="212"/>
    </row>
    <row r="49" spans="1:7" ht="11.25" customHeight="1" x14ac:dyDescent="0.2">
      <c r="A49" s="211"/>
      <c r="B49" s="211"/>
      <c r="C49" s="211"/>
      <c r="D49" s="211"/>
      <c r="E49" s="211"/>
      <c r="F49" s="211"/>
      <c r="G49" s="212"/>
    </row>
    <row r="50" spans="1:7" ht="11.25" customHeight="1" x14ac:dyDescent="0.2">
      <c r="A50" s="211"/>
      <c r="B50" s="211"/>
      <c r="C50" s="211"/>
      <c r="D50" s="211"/>
      <c r="E50" s="211"/>
      <c r="F50" s="211"/>
      <c r="G50" s="212"/>
    </row>
    <row r="51" spans="1:7" ht="11.25" customHeight="1" x14ac:dyDescent="0.2">
      <c r="A51" s="211"/>
      <c r="B51" s="211"/>
      <c r="C51" s="211"/>
      <c r="D51" s="211"/>
      <c r="E51" s="211"/>
      <c r="F51" s="211"/>
      <c r="G51" s="212"/>
    </row>
    <row r="52" spans="1:7" ht="11.25" customHeight="1" x14ac:dyDescent="0.2">
      <c r="A52" s="211"/>
      <c r="B52" s="211"/>
      <c r="C52" s="211"/>
      <c r="D52" s="211"/>
      <c r="E52" s="211"/>
      <c r="F52" s="211"/>
      <c r="G52" s="212"/>
    </row>
    <row r="53" spans="1:7" ht="11.25" customHeight="1" x14ac:dyDescent="0.2">
      <c r="A53" s="211"/>
      <c r="B53" s="211"/>
      <c r="C53" s="211"/>
      <c r="D53" s="211"/>
      <c r="E53" s="211"/>
      <c r="F53" s="211"/>
      <c r="G53" s="212"/>
    </row>
    <row r="54" spans="1:7" ht="11.25" customHeight="1" x14ac:dyDescent="0.2">
      <c r="A54" s="211"/>
      <c r="B54" s="211"/>
      <c r="C54" s="211"/>
      <c r="D54" s="211"/>
      <c r="E54" s="211"/>
      <c r="F54" s="211"/>
      <c r="G54" s="212"/>
    </row>
    <row r="55" spans="1:7" ht="11.25" customHeight="1" x14ac:dyDescent="0.2">
      <c r="A55" s="211"/>
      <c r="B55" s="211"/>
      <c r="C55" s="211"/>
      <c r="D55" s="211"/>
      <c r="E55" s="211"/>
      <c r="F55" s="211"/>
      <c r="G55" s="212"/>
    </row>
    <row r="56" spans="1:7" ht="9.9499999999999993" customHeight="1" x14ac:dyDescent="0.2">
      <c r="A56" s="211"/>
      <c r="B56" s="211"/>
      <c r="C56" s="211"/>
      <c r="D56" s="211"/>
      <c r="E56" s="211"/>
      <c r="F56" s="211"/>
      <c r="G56" s="212"/>
    </row>
    <row r="57" spans="1:7" ht="9.9499999999999993" customHeight="1" x14ac:dyDescent="0.2">
      <c r="A57" s="213"/>
      <c r="B57" s="213"/>
      <c r="C57" s="213"/>
      <c r="D57" s="153"/>
      <c r="E57" s="153"/>
      <c r="F57" s="153"/>
      <c r="G57" s="153"/>
    </row>
    <row r="58" spans="1:7" ht="9.9499999999999993" customHeight="1" x14ac:dyDescent="0.2">
      <c r="A58" s="214"/>
      <c r="B58" s="214"/>
      <c r="C58" s="214"/>
      <c r="D58" s="215"/>
      <c r="E58" s="215"/>
      <c r="F58" s="152"/>
      <c r="G58" s="152"/>
    </row>
    <row r="59" spans="1:7" ht="9.9499999999999993" customHeight="1" x14ac:dyDescent="0.2">
      <c r="A59" s="214"/>
      <c r="B59" s="214"/>
      <c r="C59" s="214"/>
      <c r="D59" s="214"/>
      <c r="E59" s="214"/>
      <c r="F59" s="214"/>
      <c r="G59" s="216"/>
    </row>
    <row r="60" spans="1:7" ht="9.9499999999999993" customHeight="1" x14ac:dyDescent="0.2">
      <c r="A60" s="211"/>
      <c r="B60" s="211"/>
      <c r="C60" s="211"/>
      <c r="D60" s="211"/>
      <c r="E60" s="211"/>
      <c r="F60" s="211"/>
      <c r="G60" s="212"/>
    </row>
    <row r="61" spans="1:7" ht="9.9499999999999993" customHeight="1" x14ac:dyDescent="0.2">
      <c r="A61" s="211"/>
      <c r="B61" s="211"/>
      <c r="C61" s="211"/>
      <c r="D61" s="211"/>
      <c r="E61" s="211"/>
      <c r="F61" s="211"/>
      <c r="G61" s="212"/>
    </row>
    <row r="62" spans="1:7" x14ac:dyDescent="0.2">
      <c r="A62" s="211"/>
      <c r="B62" s="211"/>
      <c r="C62" s="211"/>
      <c r="D62" s="211"/>
      <c r="E62" s="211"/>
      <c r="F62" s="211"/>
      <c r="G62" s="212"/>
    </row>
    <row r="63" spans="1:7" x14ac:dyDescent="0.2">
      <c r="A63" s="217"/>
      <c r="B63" s="217"/>
      <c r="C63" s="217"/>
      <c r="D63" s="217"/>
      <c r="E63" s="211"/>
      <c r="F63" s="211"/>
      <c r="G63" s="212"/>
    </row>
    <row r="64" spans="1:7" x14ac:dyDescent="0.2">
      <c r="A64" s="211"/>
      <c r="B64" s="211"/>
      <c r="C64" s="211"/>
      <c r="D64" s="211"/>
      <c r="E64" s="211"/>
      <c r="F64" s="211"/>
      <c r="G64" s="212"/>
    </row>
    <row r="65" spans="1:1" x14ac:dyDescent="0.2">
      <c r="A65" s="218"/>
    </row>
    <row r="66" spans="1:1" x14ac:dyDescent="0.2">
      <c r="A66" s="218"/>
    </row>
    <row r="67" spans="1:1" x14ac:dyDescent="0.2">
      <c r="A67" s="218"/>
    </row>
    <row r="68" spans="1:1" x14ac:dyDescent="0.2">
      <c r="A68" s="218"/>
    </row>
    <row r="69" spans="1:1" x14ac:dyDescent="0.2">
      <c r="A69" s="218"/>
    </row>
  </sheetData>
  <sheetProtection password="CAE0" sheet="1" objects="1" scenarios="1"/>
  <mergeCells count="37">
    <mergeCell ref="D57:E57"/>
    <mergeCell ref="F57:G57"/>
    <mergeCell ref="D58:E58"/>
    <mergeCell ref="F58:G58"/>
    <mergeCell ref="B25:C25"/>
    <mergeCell ref="D25:E25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20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19" t="s">
        <v>89</v>
      </c>
      <c r="B10" s="220"/>
      <c r="C10" s="220"/>
      <c r="D10" s="220"/>
      <c r="E10" s="220"/>
      <c r="F10" s="220"/>
      <c r="G10" s="221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45266</v>
      </c>
      <c r="B13" s="174" t="s">
        <v>95</v>
      </c>
      <c r="C13" s="175"/>
      <c r="D13" s="176" t="s">
        <v>96</v>
      </c>
      <c r="E13" s="177"/>
      <c r="F13" s="178" t="s">
        <v>97</v>
      </c>
      <c r="G13" s="179">
        <v>3072.46</v>
      </c>
    </row>
    <row r="14" spans="1:8" s="183" customFormat="1" ht="12.75" customHeight="1" x14ac:dyDescent="0.2">
      <c r="A14" s="173">
        <v>45266</v>
      </c>
      <c r="B14" s="174" t="s">
        <v>95</v>
      </c>
      <c r="C14" s="175"/>
      <c r="D14" s="176" t="s">
        <v>98</v>
      </c>
      <c r="E14" s="177"/>
      <c r="F14" s="181" t="s">
        <v>97</v>
      </c>
      <c r="G14" s="182">
        <v>3444</v>
      </c>
    </row>
    <row r="15" spans="1:8" s="180" customFormat="1" x14ac:dyDescent="0.2">
      <c r="A15" s="184">
        <v>45266</v>
      </c>
      <c r="B15" s="174" t="s">
        <v>99</v>
      </c>
      <c r="C15" s="175"/>
      <c r="D15" s="176" t="s">
        <v>100</v>
      </c>
      <c r="E15" s="177"/>
      <c r="F15" s="185" t="s">
        <v>97</v>
      </c>
      <c r="G15" s="186">
        <v>1032.3499999999999</v>
      </c>
    </row>
    <row r="16" spans="1:8" s="183" customFormat="1" ht="12.75" customHeight="1" x14ac:dyDescent="0.2">
      <c r="A16" s="187">
        <v>45266</v>
      </c>
      <c r="B16" s="174" t="s">
        <v>95</v>
      </c>
      <c r="C16" s="175"/>
      <c r="D16" s="176" t="s">
        <v>101</v>
      </c>
      <c r="E16" s="177"/>
      <c r="F16" s="185" t="s">
        <v>97</v>
      </c>
      <c r="G16" s="188">
        <v>1444.62</v>
      </c>
    </row>
    <row r="17" spans="1:7" s="183" customFormat="1" ht="12.75" customHeight="1" x14ac:dyDescent="0.2">
      <c r="A17" s="192">
        <v>45278</v>
      </c>
      <c r="B17" s="174" t="s">
        <v>95</v>
      </c>
      <c r="C17" s="175"/>
      <c r="D17" s="176" t="s">
        <v>96</v>
      </c>
      <c r="E17" s="177"/>
      <c r="F17" s="194" t="s">
        <v>97</v>
      </c>
      <c r="G17" s="193">
        <v>1252.8499999999999</v>
      </c>
    </row>
    <row r="18" spans="1:7" s="180" customFormat="1" ht="13.5" customHeight="1" x14ac:dyDescent="0.2">
      <c r="A18" s="192">
        <v>45278</v>
      </c>
      <c r="B18" s="174" t="s">
        <v>95</v>
      </c>
      <c r="C18" s="175"/>
      <c r="D18" s="176" t="s">
        <v>98</v>
      </c>
      <c r="E18" s="177"/>
      <c r="F18" s="194" t="s">
        <v>97</v>
      </c>
      <c r="G18" s="193">
        <v>1418.21</v>
      </c>
    </row>
    <row r="19" spans="1:7" s="180" customFormat="1" ht="13.5" customHeight="1" x14ac:dyDescent="0.2">
      <c r="A19" s="197">
        <v>45278</v>
      </c>
      <c r="B19" s="174" t="s">
        <v>195</v>
      </c>
      <c r="C19" s="175"/>
      <c r="D19" s="176" t="s">
        <v>196</v>
      </c>
      <c r="E19" s="177"/>
      <c r="F19" s="181" t="s">
        <v>97</v>
      </c>
      <c r="G19" s="186">
        <v>129.04</v>
      </c>
    </row>
    <row r="20" spans="1:7" s="180" customFormat="1" ht="13.5" customHeight="1" x14ac:dyDescent="0.2">
      <c r="A20" s="197">
        <v>45278</v>
      </c>
      <c r="B20" s="174" t="s">
        <v>95</v>
      </c>
      <c r="C20" s="175"/>
      <c r="D20" s="176" t="s">
        <v>101</v>
      </c>
      <c r="E20" s="177"/>
      <c r="F20" s="181" t="s">
        <v>97</v>
      </c>
      <c r="G20" s="186">
        <v>634.79999999999995</v>
      </c>
    </row>
    <row r="21" spans="1:7" s="180" customFormat="1" ht="13.5" customHeight="1" x14ac:dyDescent="0.2">
      <c r="A21" s="197">
        <v>45278</v>
      </c>
      <c r="B21" s="174" t="s">
        <v>99</v>
      </c>
      <c r="C21" s="175"/>
      <c r="D21" s="176" t="s">
        <v>197</v>
      </c>
      <c r="E21" s="177"/>
      <c r="F21" s="196" t="s">
        <v>97</v>
      </c>
      <c r="G21" s="198">
        <v>2885.71</v>
      </c>
    </row>
    <row r="22" spans="1:7" s="180" customFormat="1" ht="13.5" customHeight="1" x14ac:dyDescent="0.2">
      <c r="A22" s="197">
        <v>45278</v>
      </c>
      <c r="B22" s="174" t="s">
        <v>99</v>
      </c>
      <c r="C22" s="175"/>
      <c r="D22" s="176" t="s">
        <v>198</v>
      </c>
      <c r="E22" s="177"/>
      <c r="F22" s="196" t="s">
        <v>97</v>
      </c>
      <c r="G22" s="198">
        <v>3456.49</v>
      </c>
    </row>
    <row r="23" spans="1:7" s="180" customFormat="1" ht="13.5" customHeight="1" x14ac:dyDescent="0.2">
      <c r="A23" s="202">
        <v>45281</v>
      </c>
      <c r="B23" s="174" t="s">
        <v>225</v>
      </c>
      <c r="C23" s="175"/>
      <c r="D23" s="176" t="s">
        <v>96</v>
      </c>
      <c r="E23" s="177"/>
      <c r="F23" s="203" t="s">
        <v>97</v>
      </c>
      <c r="G23" s="186">
        <v>3147.42</v>
      </c>
    </row>
    <row r="24" spans="1:7" s="180" customFormat="1" ht="13.5" customHeight="1" x14ac:dyDescent="0.2">
      <c r="A24" s="202">
        <v>45281</v>
      </c>
      <c r="B24" s="174" t="s">
        <v>95</v>
      </c>
      <c r="C24" s="175"/>
      <c r="D24" s="176" t="s">
        <v>98</v>
      </c>
      <c r="E24" s="177"/>
      <c r="F24" s="203" t="s">
        <v>97</v>
      </c>
      <c r="G24" s="186">
        <v>3452.3</v>
      </c>
    </row>
    <row r="25" spans="1:7" s="180" customFormat="1" ht="13.5" customHeight="1" x14ac:dyDescent="0.2">
      <c r="A25" s="202">
        <v>45281</v>
      </c>
      <c r="B25" s="174" t="s">
        <v>225</v>
      </c>
      <c r="C25" s="175"/>
      <c r="D25" s="176" t="s">
        <v>98</v>
      </c>
      <c r="E25" s="177"/>
      <c r="F25" s="203" t="s">
        <v>97</v>
      </c>
      <c r="G25" s="186">
        <v>2352.11</v>
      </c>
    </row>
    <row r="26" spans="1:7" s="180" customFormat="1" ht="13.5" customHeight="1" x14ac:dyDescent="0.2">
      <c r="A26" s="202">
        <v>45281</v>
      </c>
      <c r="B26" s="174" t="s">
        <v>225</v>
      </c>
      <c r="C26" s="175"/>
      <c r="D26" s="176" t="s">
        <v>101</v>
      </c>
      <c r="E26" s="177"/>
      <c r="F26" s="203" t="s">
        <v>97</v>
      </c>
      <c r="G26" s="186">
        <v>925</v>
      </c>
    </row>
    <row r="27" spans="1:7" s="180" customFormat="1" ht="13.5" customHeight="1" x14ac:dyDescent="0.2">
      <c r="A27" s="202">
        <v>45281</v>
      </c>
      <c r="B27" s="174" t="s">
        <v>95</v>
      </c>
      <c r="C27" s="175"/>
      <c r="D27" s="176" t="s">
        <v>101</v>
      </c>
      <c r="E27" s="177"/>
      <c r="F27" s="203" t="s">
        <v>97</v>
      </c>
      <c r="G27" s="186">
        <v>1444.62</v>
      </c>
    </row>
    <row r="28" spans="1:7" s="180" customFormat="1" ht="13.5" customHeight="1" x14ac:dyDescent="0.2">
      <c r="A28" s="202">
        <v>45281</v>
      </c>
      <c r="B28" s="174" t="s">
        <v>195</v>
      </c>
      <c r="C28" s="175"/>
      <c r="D28" s="176" t="s">
        <v>100</v>
      </c>
      <c r="E28" s="177"/>
      <c r="F28" s="203" t="s">
        <v>97</v>
      </c>
      <c r="G28" s="186">
        <v>1066.9000000000001</v>
      </c>
    </row>
    <row r="29" spans="1:7" s="180" customFormat="1" ht="13.5" customHeight="1" x14ac:dyDescent="0.2">
      <c r="A29" s="173"/>
      <c r="B29" s="174"/>
      <c r="C29" s="175"/>
      <c r="D29" s="176"/>
      <c r="E29" s="177"/>
      <c r="F29" s="181"/>
      <c r="G29" s="189"/>
    </row>
    <row r="30" spans="1:7" s="180" customFormat="1" ht="13.5" customHeight="1" x14ac:dyDescent="0.2">
      <c r="A30" s="173"/>
      <c r="B30" s="174"/>
      <c r="C30" s="175"/>
      <c r="D30" s="176"/>
      <c r="E30" s="177"/>
      <c r="F30" s="181"/>
      <c r="G30" s="179"/>
    </row>
    <row r="31" spans="1:7" s="180" customFormat="1" ht="11.25" customHeight="1" x14ac:dyDescent="0.2">
      <c r="A31" s="202"/>
      <c r="B31" s="174"/>
      <c r="C31" s="175"/>
      <c r="D31" s="176"/>
      <c r="E31" s="177"/>
      <c r="F31" s="203"/>
      <c r="G31" s="186"/>
    </row>
    <row r="32" spans="1:7" s="180" customFormat="1" ht="11.25" customHeight="1" x14ac:dyDescent="0.2">
      <c r="A32" s="202"/>
      <c r="B32" s="174"/>
      <c r="C32" s="175"/>
      <c r="D32" s="176"/>
      <c r="E32" s="177"/>
      <c r="F32" s="203"/>
      <c r="G32" s="186"/>
    </row>
    <row r="33" spans="1:7" s="180" customFormat="1" ht="11.25" customHeight="1" x14ac:dyDescent="0.2">
      <c r="A33" s="200"/>
      <c r="B33" s="174"/>
      <c r="C33" s="175"/>
      <c r="D33" s="176"/>
      <c r="E33" s="177"/>
      <c r="F33" s="178"/>
      <c r="G33" s="189"/>
    </row>
    <row r="34" spans="1:7" s="180" customFormat="1" ht="11.25" customHeight="1" x14ac:dyDescent="0.2">
      <c r="A34" s="204"/>
      <c r="B34" s="205"/>
      <c r="C34" s="205"/>
      <c r="D34" s="206"/>
      <c r="E34" s="206"/>
      <c r="F34" s="181"/>
      <c r="G34" s="186"/>
    </row>
    <row r="35" spans="1:7" ht="11.25" customHeight="1" x14ac:dyDescent="0.2">
      <c r="A35" s="207" t="s">
        <v>59</v>
      </c>
      <c r="B35" s="208"/>
      <c r="C35" s="208"/>
      <c r="D35" s="208"/>
      <c r="E35" s="208"/>
      <c r="F35" s="209"/>
      <c r="G35" s="210">
        <f>SUM(G13:G34)</f>
        <v>31158.879999999997</v>
      </c>
    </row>
    <row r="36" spans="1:7" ht="11.25" customHeight="1" x14ac:dyDescent="0.2">
      <c r="A36" s="211"/>
      <c r="B36" s="211"/>
      <c r="C36" s="211"/>
      <c r="D36" s="211"/>
      <c r="E36" s="211"/>
      <c r="F36" s="211"/>
      <c r="G36" s="212"/>
    </row>
    <row r="37" spans="1:7" ht="11.25" customHeight="1" x14ac:dyDescent="0.2">
      <c r="A37" s="211"/>
      <c r="B37" s="211"/>
      <c r="C37" s="211"/>
      <c r="D37" s="211"/>
      <c r="E37" s="211"/>
      <c r="F37" s="211"/>
      <c r="G37" s="212"/>
    </row>
    <row r="38" spans="1:7" ht="11.25" customHeight="1" x14ac:dyDescent="0.2">
      <c r="A38" s="211"/>
      <c r="B38" s="211"/>
      <c r="C38" s="211"/>
      <c r="D38" s="211"/>
      <c r="E38" s="211"/>
      <c r="F38" s="211"/>
      <c r="G38" s="212"/>
    </row>
    <row r="39" spans="1:7" ht="11.25" customHeight="1" x14ac:dyDescent="0.2">
      <c r="A39" s="211"/>
      <c r="B39" s="211"/>
      <c r="C39" s="211"/>
      <c r="D39" s="211"/>
      <c r="E39" s="211"/>
      <c r="F39" s="211"/>
      <c r="G39" s="212"/>
    </row>
    <row r="40" spans="1:7" ht="11.25" customHeight="1" x14ac:dyDescent="0.2">
      <c r="A40" s="211"/>
      <c r="B40" s="211"/>
      <c r="C40" s="211"/>
      <c r="D40" s="211"/>
      <c r="E40" s="211"/>
      <c r="F40" s="211"/>
      <c r="G40" s="212"/>
    </row>
    <row r="41" spans="1:7" ht="11.25" customHeight="1" x14ac:dyDescent="0.2">
      <c r="A41" s="211"/>
      <c r="B41" s="211"/>
      <c r="C41" s="211"/>
      <c r="D41" s="211"/>
      <c r="E41" s="211"/>
      <c r="F41" s="211"/>
      <c r="G41" s="212"/>
    </row>
    <row r="42" spans="1:7" ht="11.25" customHeight="1" x14ac:dyDescent="0.2">
      <c r="A42" s="211"/>
      <c r="B42" s="211"/>
      <c r="C42" s="211"/>
      <c r="D42" s="211"/>
      <c r="E42" s="211"/>
      <c r="F42" s="211"/>
      <c r="G42" s="212"/>
    </row>
    <row r="43" spans="1:7" ht="11.25" customHeight="1" x14ac:dyDescent="0.2">
      <c r="A43" s="211"/>
      <c r="B43" s="211"/>
      <c r="C43" s="211"/>
      <c r="D43" s="211"/>
      <c r="E43" s="211"/>
      <c r="F43" s="211"/>
      <c r="G43" s="212"/>
    </row>
    <row r="44" spans="1:7" ht="11.25" customHeight="1" x14ac:dyDescent="0.2">
      <c r="A44" s="211"/>
      <c r="B44" s="211"/>
      <c r="C44" s="211"/>
      <c r="D44" s="211"/>
      <c r="E44" s="211"/>
      <c r="F44" s="211"/>
      <c r="G44" s="212"/>
    </row>
    <row r="45" spans="1:7" ht="11.25" customHeight="1" x14ac:dyDescent="0.2">
      <c r="A45" s="211"/>
      <c r="B45" s="211"/>
      <c r="C45" s="211"/>
      <c r="D45" s="211"/>
      <c r="E45" s="211"/>
      <c r="F45" s="211"/>
      <c r="G45" s="212"/>
    </row>
    <row r="46" spans="1:7" ht="11.25" customHeight="1" x14ac:dyDescent="0.2">
      <c r="A46" s="211"/>
      <c r="B46" s="211"/>
      <c r="C46" s="211"/>
      <c r="D46" s="211"/>
      <c r="E46" s="211"/>
      <c r="F46" s="211"/>
      <c r="G46" s="212"/>
    </row>
    <row r="47" spans="1:7" ht="11.25" customHeight="1" x14ac:dyDescent="0.2">
      <c r="A47" s="211"/>
      <c r="B47" s="211"/>
      <c r="C47" s="211"/>
      <c r="D47" s="211"/>
      <c r="E47" s="211"/>
      <c r="F47" s="211"/>
      <c r="G47" s="212"/>
    </row>
    <row r="48" spans="1:7" ht="11.25" customHeight="1" x14ac:dyDescent="0.2">
      <c r="A48" s="211"/>
      <c r="B48" s="211"/>
      <c r="C48" s="211"/>
      <c r="D48" s="211"/>
      <c r="E48" s="211"/>
      <c r="F48" s="211"/>
      <c r="G48" s="212"/>
    </row>
    <row r="49" spans="1:7" ht="11.25" customHeight="1" x14ac:dyDescent="0.2">
      <c r="A49" s="211"/>
      <c r="B49" s="211"/>
      <c r="C49" s="211"/>
      <c r="D49" s="211"/>
      <c r="E49" s="211"/>
      <c r="F49" s="211"/>
      <c r="G49" s="212"/>
    </row>
    <row r="50" spans="1:7" ht="11.25" customHeight="1" x14ac:dyDescent="0.2">
      <c r="A50" s="211"/>
      <c r="B50" s="211"/>
      <c r="C50" s="211"/>
      <c r="D50" s="211"/>
      <c r="E50" s="211"/>
      <c r="F50" s="211"/>
      <c r="G50" s="212"/>
    </row>
    <row r="51" spans="1:7" ht="11.25" customHeight="1" x14ac:dyDescent="0.2">
      <c r="A51" s="211"/>
      <c r="B51" s="211"/>
      <c r="C51" s="211"/>
      <c r="D51" s="211"/>
      <c r="E51" s="211"/>
      <c r="F51" s="211"/>
      <c r="G51" s="212"/>
    </row>
    <row r="52" spans="1:7" ht="11.25" customHeight="1" x14ac:dyDescent="0.2">
      <c r="A52" s="211"/>
      <c r="B52" s="211"/>
      <c r="C52" s="211"/>
      <c r="D52" s="211"/>
      <c r="E52" s="211"/>
      <c r="F52" s="211"/>
      <c r="G52" s="212"/>
    </row>
    <row r="53" spans="1:7" ht="11.25" customHeight="1" x14ac:dyDescent="0.2">
      <c r="A53" s="211"/>
      <c r="B53" s="211"/>
      <c r="C53" s="211"/>
      <c r="D53" s="211"/>
      <c r="E53" s="211"/>
      <c r="F53" s="211"/>
      <c r="G53" s="212"/>
    </row>
    <row r="54" spans="1:7" ht="11.25" customHeight="1" x14ac:dyDescent="0.2">
      <c r="A54" s="211"/>
      <c r="B54" s="211"/>
      <c r="C54" s="211"/>
      <c r="D54" s="211"/>
      <c r="E54" s="211"/>
      <c r="F54" s="211"/>
      <c r="G54" s="212"/>
    </row>
    <row r="55" spans="1:7" ht="11.25" customHeight="1" x14ac:dyDescent="0.2">
      <c r="A55" s="211"/>
      <c r="B55" s="211"/>
      <c r="C55" s="211"/>
      <c r="D55" s="211"/>
      <c r="E55" s="211"/>
      <c r="F55" s="211"/>
      <c r="G55" s="212"/>
    </row>
    <row r="56" spans="1:7" ht="11.25" customHeight="1" x14ac:dyDescent="0.2">
      <c r="A56" s="211"/>
      <c r="B56" s="211"/>
      <c r="C56" s="211"/>
      <c r="D56" s="211"/>
      <c r="E56" s="211"/>
      <c r="F56" s="211"/>
      <c r="G56" s="212"/>
    </row>
    <row r="57" spans="1:7" ht="11.25" customHeight="1" x14ac:dyDescent="0.2">
      <c r="A57" s="211"/>
      <c r="B57" s="211"/>
      <c r="C57" s="211"/>
      <c r="D57" s="211"/>
      <c r="E57" s="211"/>
      <c r="F57" s="211"/>
      <c r="G57" s="212"/>
    </row>
    <row r="58" spans="1:7" ht="11.25" customHeight="1" x14ac:dyDescent="0.2">
      <c r="A58" s="211"/>
      <c r="B58" s="211"/>
      <c r="C58" s="211"/>
      <c r="D58" s="211"/>
      <c r="E58" s="211"/>
      <c r="F58" s="211"/>
      <c r="G58" s="212"/>
    </row>
    <row r="59" spans="1:7" ht="11.25" customHeight="1" x14ac:dyDescent="0.2">
      <c r="A59" s="211"/>
      <c r="B59" s="211"/>
      <c r="C59" s="211"/>
      <c r="D59" s="211"/>
      <c r="E59" s="211"/>
      <c r="F59" s="211"/>
      <c r="G59" s="212"/>
    </row>
    <row r="60" spans="1:7" ht="11.25" customHeight="1" x14ac:dyDescent="0.2">
      <c r="A60" s="211"/>
      <c r="B60" s="211"/>
      <c r="C60" s="211"/>
      <c r="D60" s="211"/>
      <c r="E60" s="211"/>
      <c r="F60" s="211"/>
      <c r="G60" s="212"/>
    </row>
    <row r="61" spans="1:7" ht="11.25" customHeight="1" x14ac:dyDescent="0.2">
      <c r="A61" s="211"/>
      <c r="B61" s="211"/>
      <c r="C61" s="211"/>
      <c r="D61" s="211"/>
      <c r="E61" s="211"/>
      <c r="F61" s="211"/>
      <c r="G61" s="212"/>
    </row>
    <row r="62" spans="1:7" ht="11.25" customHeight="1" x14ac:dyDescent="0.2">
      <c r="A62" s="211"/>
      <c r="B62" s="211"/>
      <c r="C62" s="211"/>
      <c r="D62" s="211"/>
      <c r="E62" s="211"/>
      <c r="F62" s="211"/>
      <c r="G62" s="212"/>
    </row>
    <row r="63" spans="1:7" ht="11.25" customHeight="1" x14ac:dyDescent="0.2">
      <c r="A63" s="211"/>
      <c r="B63" s="211"/>
      <c r="C63" s="211"/>
      <c r="D63" s="211"/>
      <c r="E63" s="211"/>
      <c r="F63" s="211"/>
      <c r="G63" s="212"/>
    </row>
    <row r="64" spans="1:7" ht="9.9499999999999993" customHeight="1" x14ac:dyDescent="0.2">
      <c r="A64" s="211"/>
      <c r="B64" s="211"/>
      <c r="C64" s="211"/>
      <c r="D64" s="211"/>
      <c r="E64" s="211"/>
      <c r="F64" s="211"/>
      <c r="G64" s="212"/>
    </row>
    <row r="65" spans="1:7" ht="9.9499999999999993" customHeight="1" x14ac:dyDescent="0.2">
      <c r="A65" s="213"/>
      <c r="B65" s="213"/>
      <c r="C65" s="213"/>
      <c r="D65" s="153"/>
      <c r="E65" s="153"/>
      <c r="F65" s="153"/>
      <c r="G65" s="153"/>
    </row>
    <row r="66" spans="1:7" ht="9.9499999999999993" customHeight="1" x14ac:dyDescent="0.2">
      <c r="A66" s="214"/>
      <c r="B66" s="214"/>
      <c r="C66" s="214"/>
      <c r="D66" s="215"/>
      <c r="E66" s="215"/>
      <c r="F66" s="152"/>
      <c r="G66" s="152"/>
    </row>
    <row r="67" spans="1:7" ht="9.9499999999999993" customHeight="1" x14ac:dyDescent="0.2">
      <c r="A67" s="214"/>
      <c r="B67" s="214"/>
      <c r="C67" s="214"/>
      <c r="D67" s="214"/>
      <c r="E67" s="214"/>
      <c r="F67" s="214"/>
      <c r="G67" s="216"/>
    </row>
    <row r="68" spans="1:7" ht="9.9499999999999993" customHeight="1" x14ac:dyDescent="0.2">
      <c r="A68" s="211"/>
      <c r="B68" s="211"/>
      <c r="C68" s="211"/>
      <c r="D68" s="211"/>
      <c r="E68" s="211"/>
      <c r="F68" s="211"/>
      <c r="G68" s="212"/>
    </row>
    <row r="69" spans="1:7" ht="9.9499999999999993" customHeight="1" x14ac:dyDescent="0.2">
      <c r="A69" s="211"/>
      <c r="B69" s="211"/>
      <c r="C69" s="211"/>
      <c r="D69" s="211"/>
      <c r="E69" s="211"/>
      <c r="F69" s="211"/>
      <c r="G69" s="212"/>
    </row>
    <row r="70" spans="1:7" x14ac:dyDescent="0.2">
      <c r="A70" s="211"/>
      <c r="B70" s="211"/>
      <c r="C70" s="211"/>
      <c r="D70" s="211"/>
      <c r="E70" s="211"/>
      <c r="F70" s="211"/>
      <c r="G70" s="212"/>
    </row>
    <row r="71" spans="1:7" x14ac:dyDescent="0.2">
      <c r="A71" s="217"/>
      <c r="B71" s="217"/>
      <c r="C71" s="217"/>
      <c r="D71" s="217"/>
      <c r="E71" s="211"/>
      <c r="F71" s="211"/>
      <c r="G71" s="212"/>
    </row>
    <row r="72" spans="1:7" x14ac:dyDescent="0.2">
      <c r="A72" s="211"/>
      <c r="B72" s="211"/>
      <c r="C72" s="211"/>
      <c r="D72" s="211"/>
      <c r="E72" s="211"/>
      <c r="F72" s="211"/>
      <c r="G72" s="212"/>
    </row>
    <row r="73" spans="1:7" x14ac:dyDescent="0.2">
      <c r="A73" s="218"/>
    </row>
    <row r="74" spans="1:7" x14ac:dyDescent="0.2">
      <c r="A74" s="218"/>
    </row>
    <row r="75" spans="1:7" x14ac:dyDescent="0.2">
      <c r="A75" s="218"/>
    </row>
    <row r="76" spans="1:7" x14ac:dyDescent="0.2">
      <c r="A76" s="218"/>
    </row>
    <row r="77" spans="1:7" x14ac:dyDescent="0.2">
      <c r="A77" s="218"/>
    </row>
  </sheetData>
  <sheetProtection password="CAE0" sheet="1" objects="1" scenarios="1"/>
  <mergeCells count="53">
    <mergeCell ref="B33:C33"/>
    <mergeCell ref="D33:E33"/>
    <mergeCell ref="D65:E65"/>
    <mergeCell ref="F65:G65"/>
    <mergeCell ref="D66:E66"/>
    <mergeCell ref="F66:G66"/>
    <mergeCell ref="B31:C31"/>
    <mergeCell ref="D31:E31"/>
    <mergeCell ref="B32:C32"/>
    <mergeCell ref="D32:E32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  <mergeCell ref="A10:G1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opLeftCell="A44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19" t="s">
        <v>89</v>
      </c>
      <c r="B10" s="220"/>
      <c r="C10" s="220"/>
      <c r="D10" s="220"/>
      <c r="E10" s="220"/>
      <c r="F10" s="220"/>
      <c r="G10" s="221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45266</v>
      </c>
      <c r="B13" s="174" t="s">
        <v>105</v>
      </c>
      <c r="C13" s="175"/>
      <c r="D13" s="176" t="s">
        <v>106</v>
      </c>
      <c r="E13" s="177"/>
      <c r="F13" s="181" t="s">
        <v>107</v>
      </c>
      <c r="G13" s="179">
        <v>200</v>
      </c>
    </row>
    <row r="14" spans="1:8" s="183" customFormat="1" ht="12.75" customHeight="1" x14ac:dyDescent="0.2">
      <c r="A14" s="187">
        <v>45268</v>
      </c>
      <c r="B14" s="174" t="s">
        <v>108</v>
      </c>
      <c r="C14" s="175"/>
      <c r="D14" s="176" t="s">
        <v>109</v>
      </c>
      <c r="E14" s="177"/>
      <c r="F14" s="185" t="s">
        <v>107</v>
      </c>
      <c r="G14" s="188">
        <v>1217</v>
      </c>
    </row>
    <row r="15" spans="1:8" s="180" customFormat="1" x14ac:dyDescent="0.2">
      <c r="A15" s="173">
        <v>45269</v>
      </c>
      <c r="B15" s="174" t="s">
        <v>110</v>
      </c>
      <c r="C15" s="175"/>
      <c r="D15" s="176" t="s">
        <v>111</v>
      </c>
      <c r="E15" s="177"/>
      <c r="F15" s="181" t="s">
        <v>107</v>
      </c>
      <c r="G15" s="179">
        <v>30.08</v>
      </c>
    </row>
    <row r="16" spans="1:8" s="183" customFormat="1" ht="12.75" customHeight="1" x14ac:dyDescent="0.2">
      <c r="A16" s="173">
        <v>45269</v>
      </c>
      <c r="B16" s="174" t="s">
        <v>112</v>
      </c>
      <c r="C16" s="175"/>
      <c r="D16" s="176" t="s">
        <v>113</v>
      </c>
      <c r="E16" s="177"/>
      <c r="F16" s="181" t="s">
        <v>107</v>
      </c>
      <c r="G16" s="179">
        <v>38.75</v>
      </c>
    </row>
    <row r="17" spans="1:7" s="183" customFormat="1" ht="12.75" customHeight="1" x14ac:dyDescent="0.2">
      <c r="A17" s="173">
        <v>45269</v>
      </c>
      <c r="B17" s="174" t="s">
        <v>114</v>
      </c>
      <c r="C17" s="175"/>
      <c r="D17" s="176" t="s">
        <v>115</v>
      </c>
      <c r="E17" s="177"/>
      <c r="F17" s="181" t="s">
        <v>107</v>
      </c>
      <c r="G17" s="179">
        <v>35.799999999999997</v>
      </c>
    </row>
    <row r="18" spans="1:7" s="180" customFormat="1" ht="13.5" customHeight="1" x14ac:dyDescent="0.2">
      <c r="A18" s="173">
        <v>45269</v>
      </c>
      <c r="B18" s="174" t="s">
        <v>116</v>
      </c>
      <c r="C18" s="175"/>
      <c r="D18" s="176" t="s">
        <v>117</v>
      </c>
      <c r="E18" s="177"/>
      <c r="F18" s="181" t="s">
        <v>107</v>
      </c>
      <c r="G18" s="179">
        <v>59.94</v>
      </c>
    </row>
    <row r="19" spans="1:7" s="180" customFormat="1" ht="13.5" customHeight="1" x14ac:dyDescent="0.2">
      <c r="A19" s="173">
        <v>45269</v>
      </c>
      <c r="B19" s="174" t="s">
        <v>118</v>
      </c>
      <c r="C19" s="175"/>
      <c r="D19" s="176" t="s">
        <v>119</v>
      </c>
      <c r="E19" s="177"/>
      <c r="F19" s="181" t="s">
        <v>107</v>
      </c>
      <c r="G19" s="179">
        <v>63.49</v>
      </c>
    </row>
    <row r="20" spans="1:7" s="180" customFormat="1" ht="13.5" customHeight="1" x14ac:dyDescent="0.2">
      <c r="A20" s="173">
        <v>45269</v>
      </c>
      <c r="B20" s="174" t="s">
        <v>123</v>
      </c>
      <c r="C20" s="175"/>
      <c r="D20" s="176" t="s">
        <v>124</v>
      </c>
      <c r="E20" s="177"/>
      <c r="F20" s="181" t="s">
        <v>107</v>
      </c>
      <c r="G20" s="189">
        <v>134.01</v>
      </c>
    </row>
    <row r="21" spans="1:7" s="180" customFormat="1" ht="13.5" customHeight="1" x14ac:dyDescent="0.2">
      <c r="A21" s="173">
        <v>45269</v>
      </c>
      <c r="B21" s="174" t="s">
        <v>125</v>
      </c>
      <c r="C21" s="175"/>
      <c r="D21" s="176" t="s">
        <v>119</v>
      </c>
      <c r="E21" s="177"/>
      <c r="F21" s="181" t="s">
        <v>107</v>
      </c>
      <c r="G21" s="189">
        <v>731.29</v>
      </c>
    </row>
    <row r="22" spans="1:7" s="180" customFormat="1" ht="13.5" customHeight="1" x14ac:dyDescent="0.2">
      <c r="A22" s="173">
        <v>45269</v>
      </c>
      <c r="B22" s="174"/>
      <c r="C22" s="175"/>
      <c r="D22" s="176" t="s">
        <v>126</v>
      </c>
      <c r="E22" s="177"/>
      <c r="F22" s="181" t="s">
        <v>107</v>
      </c>
      <c r="G22" s="189">
        <v>2646.89</v>
      </c>
    </row>
    <row r="23" spans="1:7" s="180" customFormat="1" ht="13.5" customHeight="1" x14ac:dyDescent="0.2">
      <c r="A23" s="173">
        <v>45271</v>
      </c>
      <c r="B23" s="174" t="s">
        <v>129</v>
      </c>
      <c r="C23" s="175"/>
      <c r="D23" s="176" t="s">
        <v>130</v>
      </c>
      <c r="E23" s="177"/>
      <c r="F23" s="181" t="s">
        <v>107</v>
      </c>
      <c r="G23" s="179">
        <v>23.27</v>
      </c>
    </row>
    <row r="24" spans="1:7" s="180" customFormat="1" ht="13.5" customHeight="1" x14ac:dyDescent="0.2">
      <c r="A24" s="173">
        <v>45271</v>
      </c>
      <c r="B24" s="174" t="s">
        <v>131</v>
      </c>
      <c r="C24" s="175"/>
      <c r="D24" s="176" t="s">
        <v>132</v>
      </c>
      <c r="E24" s="177"/>
      <c r="F24" s="181" t="s">
        <v>107</v>
      </c>
      <c r="G24" s="179">
        <v>45.84</v>
      </c>
    </row>
    <row r="25" spans="1:7" s="180" customFormat="1" ht="13.5" customHeight="1" x14ac:dyDescent="0.2">
      <c r="A25" s="173">
        <v>45271</v>
      </c>
      <c r="B25" s="174" t="s">
        <v>133</v>
      </c>
      <c r="C25" s="175"/>
      <c r="D25" s="176" t="s">
        <v>134</v>
      </c>
      <c r="E25" s="177"/>
      <c r="F25" s="181" t="s">
        <v>107</v>
      </c>
      <c r="G25" s="179">
        <v>90.93</v>
      </c>
    </row>
    <row r="26" spans="1:7" s="180" customFormat="1" ht="13.5" customHeight="1" x14ac:dyDescent="0.2">
      <c r="A26" s="173">
        <v>45271</v>
      </c>
      <c r="B26" s="174" t="s">
        <v>135</v>
      </c>
      <c r="C26" s="175"/>
      <c r="D26" s="176" t="s">
        <v>136</v>
      </c>
      <c r="E26" s="177"/>
      <c r="F26" s="181" t="s">
        <v>107</v>
      </c>
      <c r="G26" s="179">
        <v>74.650000000000006</v>
      </c>
    </row>
    <row r="27" spans="1:7" s="180" customFormat="1" ht="13.5" customHeight="1" x14ac:dyDescent="0.2">
      <c r="A27" s="173">
        <v>45271</v>
      </c>
      <c r="B27" s="174" t="s">
        <v>137</v>
      </c>
      <c r="C27" s="175"/>
      <c r="D27" s="176" t="s">
        <v>138</v>
      </c>
      <c r="E27" s="177"/>
      <c r="F27" s="181" t="s">
        <v>107</v>
      </c>
      <c r="G27" s="179">
        <v>832.54</v>
      </c>
    </row>
    <row r="28" spans="1:7" s="180" customFormat="1" ht="13.5" customHeight="1" x14ac:dyDescent="0.2">
      <c r="A28" s="173">
        <v>45271</v>
      </c>
      <c r="B28" s="174" t="s">
        <v>139</v>
      </c>
      <c r="C28" s="175"/>
      <c r="D28" s="176" t="s">
        <v>140</v>
      </c>
      <c r="E28" s="177"/>
      <c r="F28" s="181" t="s">
        <v>107</v>
      </c>
      <c r="G28" s="189">
        <v>646.26</v>
      </c>
    </row>
    <row r="29" spans="1:7" s="180" customFormat="1" ht="13.5" customHeight="1" x14ac:dyDescent="0.2">
      <c r="A29" s="173">
        <v>45271</v>
      </c>
      <c r="B29" s="174" t="s">
        <v>141</v>
      </c>
      <c r="C29" s="175"/>
      <c r="D29" s="176" t="s">
        <v>142</v>
      </c>
      <c r="E29" s="177"/>
      <c r="F29" s="181" t="s">
        <v>107</v>
      </c>
      <c r="G29" s="189">
        <v>582.79999999999995</v>
      </c>
    </row>
    <row r="30" spans="1:7" s="180" customFormat="1" ht="13.5" customHeight="1" x14ac:dyDescent="0.2">
      <c r="A30" s="173">
        <v>45271</v>
      </c>
      <c r="B30" s="174" t="s">
        <v>143</v>
      </c>
      <c r="C30" s="175"/>
      <c r="D30" s="176" t="s">
        <v>144</v>
      </c>
      <c r="E30" s="177"/>
      <c r="F30" s="181" t="s">
        <v>107</v>
      </c>
      <c r="G30" s="189">
        <v>2498.44</v>
      </c>
    </row>
    <row r="31" spans="1:7" s="180" customFormat="1" ht="13.5" customHeight="1" x14ac:dyDescent="0.2">
      <c r="A31" s="173">
        <v>45271</v>
      </c>
      <c r="B31" s="174" t="s">
        <v>145</v>
      </c>
      <c r="C31" s="175"/>
      <c r="D31" s="176" t="s">
        <v>146</v>
      </c>
      <c r="E31" s="177"/>
      <c r="F31" s="181" t="s">
        <v>107</v>
      </c>
      <c r="G31" s="189">
        <v>582.79999999999995</v>
      </c>
    </row>
    <row r="32" spans="1:7" s="180" customFormat="1" ht="13.5" customHeight="1" x14ac:dyDescent="0.2">
      <c r="A32" s="173">
        <v>45271</v>
      </c>
      <c r="B32" s="174" t="s">
        <v>147</v>
      </c>
      <c r="C32" s="175"/>
      <c r="D32" s="176" t="s">
        <v>146</v>
      </c>
      <c r="E32" s="177"/>
      <c r="F32" s="181" t="s">
        <v>107</v>
      </c>
      <c r="G32" s="189">
        <v>582.79999999999995</v>
      </c>
    </row>
    <row r="33" spans="1:7" s="180" customFormat="1" ht="13.5" customHeight="1" x14ac:dyDescent="0.2">
      <c r="A33" s="173">
        <v>45271</v>
      </c>
      <c r="B33" s="174" t="s">
        <v>159</v>
      </c>
      <c r="C33" s="175"/>
      <c r="D33" s="176" t="s">
        <v>132</v>
      </c>
      <c r="E33" s="177"/>
      <c r="F33" s="181" t="s">
        <v>107</v>
      </c>
      <c r="G33" s="179">
        <v>272.75</v>
      </c>
    </row>
    <row r="34" spans="1:7" s="180" customFormat="1" ht="13.5" customHeight="1" x14ac:dyDescent="0.2">
      <c r="A34" s="173">
        <v>45271</v>
      </c>
      <c r="B34" s="174" t="s">
        <v>160</v>
      </c>
      <c r="C34" s="175"/>
      <c r="D34" s="176" t="s">
        <v>161</v>
      </c>
      <c r="E34" s="177"/>
      <c r="F34" s="181" t="s">
        <v>107</v>
      </c>
      <c r="G34" s="179">
        <v>303.79000000000002</v>
      </c>
    </row>
    <row r="35" spans="1:7" s="180" customFormat="1" ht="13.5" customHeight="1" x14ac:dyDescent="0.2">
      <c r="A35" s="173">
        <v>45272</v>
      </c>
      <c r="B35" s="174" t="s">
        <v>153</v>
      </c>
      <c r="C35" s="175"/>
      <c r="D35" s="176" t="s">
        <v>126</v>
      </c>
      <c r="E35" s="177"/>
      <c r="F35" s="181" t="s">
        <v>107</v>
      </c>
      <c r="G35" s="179">
        <v>71.22</v>
      </c>
    </row>
    <row r="36" spans="1:7" s="180" customFormat="1" ht="13.5" customHeight="1" x14ac:dyDescent="0.2">
      <c r="A36" s="173">
        <v>45272</v>
      </c>
      <c r="B36" s="174" t="s">
        <v>162</v>
      </c>
      <c r="C36" s="175"/>
      <c r="D36" s="176" t="s">
        <v>126</v>
      </c>
      <c r="E36" s="177"/>
      <c r="F36" s="181" t="s">
        <v>107</v>
      </c>
      <c r="G36" s="179">
        <v>411.73</v>
      </c>
    </row>
    <row r="37" spans="1:7" s="180" customFormat="1" ht="13.5" customHeight="1" x14ac:dyDescent="0.2">
      <c r="A37" s="173">
        <v>45272</v>
      </c>
      <c r="B37" s="174" t="s">
        <v>127</v>
      </c>
      <c r="C37" s="175"/>
      <c r="D37" s="176" t="s">
        <v>163</v>
      </c>
      <c r="E37" s="177"/>
      <c r="F37" s="181" t="s">
        <v>107</v>
      </c>
      <c r="G37" s="179">
        <v>1166.8800000000001</v>
      </c>
    </row>
    <row r="38" spans="1:7" s="180" customFormat="1" ht="13.5" customHeight="1" x14ac:dyDescent="0.2">
      <c r="A38" s="173">
        <v>45272</v>
      </c>
      <c r="B38" s="174" t="s">
        <v>165</v>
      </c>
      <c r="C38" s="175"/>
      <c r="D38" s="176" t="s">
        <v>164</v>
      </c>
      <c r="E38" s="177"/>
      <c r="F38" s="185" t="s">
        <v>107</v>
      </c>
      <c r="G38" s="186">
        <v>1480</v>
      </c>
    </row>
    <row r="39" spans="1:7" s="180" customFormat="1" ht="13.5" customHeight="1" x14ac:dyDescent="0.2">
      <c r="A39" s="173">
        <v>45273</v>
      </c>
      <c r="B39" s="174" t="s">
        <v>166</v>
      </c>
      <c r="C39" s="175"/>
      <c r="D39" s="176" t="s">
        <v>167</v>
      </c>
      <c r="E39" s="177"/>
      <c r="F39" s="181" t="s">
        <v>107</v>
      </c>
      <c r="G39" s="189">
        <v>102.05</v>
      </c>
    </row>
    <row r="40" spans="1:7" s="180" customFormat="1" ht="13.5" customHeight="1" x14ac:dyDescent="0.2">
      <c r="A40" s="173">
        <v>45273</v>
      </c>
      <c r="B40" s="174" t="s">
        <v>168</v>
      </c>
      <c r="C40" s="175"/>
      <c r="D40" s="176" t="s">
        <v>169</v>
      </c>
      <c r="E40" s="177"/>
      <c r="F40" s="181" t="s">
        <v>107</v>
      </c>
      <c r="G40" s="179">
        <v>314.39999999999998</v>
      </c>
    </row>
    <row r="41" spans="1:7" s="180" customFormat="1" ht="13.5" customHeight="1" x14ac:dyDescent="0.2">
      <c r="A41" s="190">
        <v>45275</v>
      </c>
      <c r="B41" s="174" t="s">
        <v>170</v>
      </c>
      <c r="C41" s="175"/>
      <c r="D41" s="176" t="s">
        <v>171</v>
      </c>
      <c r="E41" s="177"/>
      <c r="F41" s="185" t="s">
        <v>107</v>
      </c>
      <c r="G41" s="186">
        <v>55.27</v>
      </c>
    </row>
    <row r="42" spans="1:7" s="180" customFormat="1" ht="13.5" customHeight="1" x14ac:dyDescent="0.2">
      <c r="A42" s="190">
        <v>45275</v>
      </c>
      <c r="B42" s="174" t="s">
        <v>175</v>
      </c>
      <c r="C42" s="175"/>
      <c r="D42" s="176" t="s">
        <v>176</v>
      </c>
      <c r="E42" s="177"/>
      <c r="F42" s="185" t="s">
        <v>107</v>
      </c>
      <c r="G42" s="186">
        <v>94.63</v>
      </c>
    </row>
    <row r="43" spans="1:7" s="180" customFormat="1" ht="13.5" customHeight="1" x14ac:dyDescent="0.2">
      <c r="A43" s="190">
        <v>45275</v>
      </c>
      <c r="B43" s="174" t="s">
        <v>177</v>
      </c>
      <c r="C43" s="175"/>
      <c r="D43" s="176" t="s">
        <v>178</v>
      </c>
      <c r="E43" s="177"/>
      <c r="F43" s="185" t="s">
        <v>107</v>
      </c>
      <c r="G43" s="186">
        <v>240.14</v>
      </c>
    </row>
    <row r="44" spans="1:7" s="180" customFormat="1" ht="13.5" customHeight="1" x14ac:dyDescent="0.2">
      <c r="A44" s="190">
        <v>45275</v>
      </c>
      <c r="B44" s="174" t="s">
        <v>181</v>
      </c>
      <c r="C44" s="175"/>
      <c r="D44" s="176" t="s">
        <v>182</v>
      </c>
      <c r="E44" s="177"/>
      <c r="F44" s="185" t="s">
        <v>107</v>
      </c>
      <c r="G44" s="186">
        <v>155.38999999999999</v>
      </c>
    </row>
    <row r="45" spans="1:7" s="180" customFormat="1" ht="13.5" customHeight="1" x14ac:dyDescent="0.2">
      <c r="A45" s="191">
        <v>45275</v>
      </c>
      <c r="B45" s="174" t="s">
        <v>185</v>
      </c>
      <c r="C45" s="175"/>
      <c r="D45" s="176" t="s">
        <v>186</v>
      </c>
      <c r="E45" s="177"/>
      <c r="F45" s="181" t="s">
        <v>107</v>
      </c>
      <c r="G45" s="186">
        <v>856.88</v>
      </c>
    </row>
    <row r="46" spans="1:7" s="180" customFormat="1" ht="13.5" customHeight="1" x14ac:dyDescent="0.2">
      <c r="A46" s="173">
        <v>45278</v>
      </c>
      <c r="B46" s="174" t="s">
        <v>189</v>
      </c>
      <c r="C46" s="175"/>
      <c r="D46" s="176" t="s">
        <v>190</v>
      </c>
      <c r="E46" s="177"/>
      <c r="F46" s="181" t="s">
        <v>107</v>
      </c>
      <c r="G46" s="179">
        <v>107.22</v>
      </c>
    </row>
    <row r="47" spans="1:7" s="183" customFormat="1" ht="12.75" customHeight="1" x14ac:dyDescent="0.2">
      <c r="A47" s="173">
        <v>45280</v>
      </c>
      <c r="B47" s="174" t="s">
        <v>202</v>
      </c>
      <c r="C47" s="175"/>
      <c r="D47" s="176" t="s">
        <v>203</v>
      </c>
      <c r="E47" s="177"/>
      <c r="F47" s="178" t="s">
        <v>107</v>
      </c>
      <c r="G47" s="179">
        <v>476.55</v>
      </c>
    </row>
    <row r="48" spans="1:7" s="180" customFormat="1" ht="11.25" customHeight="1" x14ac:dyDescent="0.2">
      <c r="A48" s="173">
        <v>45280</v>
      </c>
      <c r="B48" s="174" t="s">
        <v>204</v>
      </c>
      <c r="C48" s="175"/>
      <c r="D48" s="176" t="s">
        <v>205</v>
      </c>
      <c r="E48" s="177"/>
      <c r="F48" s="178" t="s">
        <v>107</v>
      </c>
      <c r="G48" s="199">
        <v>113.83</v>
      </c>
    </row>
    <row r="49" spans="1:7" s="180" customFormat="1" ht="11.25" customHeight="1" x14ac:dyDescent="0.2">
      <c r="A49" s="173">
        <v>45280</v>
      </c>
      <c r="B49" s="174" t="s">
        <v>207</v>
      </c>
      <c r="C49" s="175"/>
      <c r="D49" s="176" t="s">
        <v>167</v>
      </c>
      <c r="E49" s="177"/>
      <c r="F49" s="181" t="s">
        <v>107</v>
      </c>
      <c r="G49" s="179">
        <v>170.26</v>
      </c>
    </row>
    <row r="50" spans="1:7" s="180" customFormat="1" x14ac:dyDescent="0.2">
      <c r="A50" s="173">
        <v>45280</v>
      </c>
      <c r="B50" s="174" t="s">
        <v>208</v>
      </c>
      <c r="C50" s="175"/>
      <c r="D50" s="176" t="s">
        <v>209</v>
      </c>
      <c r="E50" s="177"/>
      <c r="F50" s="178" t="s">
        <v>107</v>
      </c>
      <c r="G50" s="179">
        <v>43.42</v>
      </c>
    </row>
    <row r="51" spans="1:7" s="180" customFormat="1" x14ac:dyDescent="0.2">
      <c r="A51" s="200">
        <v>45280</v>
      </c>
      <c r="B51" s="174"/>
      <c r="C51" s="175"/>
      <c r="D51" s="176" t="s">
        <v>126</v>
      </c>
      <c r="E51" s="177"/>
      <c r="F51" s="178" t="s">
        <v>107</v>
      </c>
      <c r="G51" s="179">
        <v>1083.48</v>
      </c>
    </row>
    <row r="52" spans="1:7" s="180" customFormat="1" x14ac:dyDescent="0.2">
      <c r="A52" s="202">
        <v>45280</v>
      </c>
      <c r="B52" s="174"/>
      <c r="C52" s="175"/>
      <c r="D52" s="176" t="s">
        <v>126</v>
      </c>
      <c r="E52" s="177"/>
      <c r="F52" s="196" t="s">
        <v>107</v>
      </c>
      <c r="G52" s="186">
        <v>58.04</v>
      </c>
    </row>
    <row r="53" spans="1:7" s="180" customFormat="1" x14ac:dyDescent="0.2">
      <c r="A53" s="202">
        <v>45281</v>
      </c>
      <c r="B53" s="174" t="s">
        <v>213</v>
      </c>
      <c r="C53" s="175"/>
      <c r="D53" s="176" t="s">
        <v>214</v>
      </c>
      <c r="E53" s="177"/>
      <c r="F53" s="203" t="s">
        <v>107</v>
      </c>
      <c r="G53" s="186">
        <v>121.97</v>
      </c>
    </row>
    <row r="54" spans="1:7" s="180" customFormat="1" x14ac:dyDescent="0.2">
      <c r="A54" s="202">
        <v>45281</v>
      </c>
      <c r="B54" s="174" t="s">
        <v>215</v>
      </c>
      <c r="C54" s="175"/>
      <c r="D54" s="176" t="s">
        <v>216</v>
      </c>
      <c r="E54" s="177"/>
      <c r="F54" s="203" t="s">
        <v>107</v>
      </c>
      <c r="G54" s="186">
        <v>31.01</v>
      </c>
    </row>
    <row r="55" spans="1:7" s="180" customFormat="1" x14ac:dyDescent="0.2">
      <c r="A55" s="202">
        <v>45281</v>
      </c>
      <c r="B55" s="174" t="s">
        <v>217</v>
      </c>
      <c r="C55" s="175"/>
      <c r="D55" s="176" t="s">
        <v>218</v>
      </c>
      <c r="E55" s="177"/>
      <c r="F55" s="203" t="s">
        <v>107</v>
      </c>
      <c r="G55" s="186">
        <v>67.459999999999994</v>
      </c>
    </row>
    <row r="56" spans="1:7" s="180" customFormat="1" x14ac:dyDescent="0.2">
      <c r="A56" s="202">
        <v>45281</v>
      </c>
      <c r="B56" s="174" t="s">
        <v>219</v>
      </c>
      <c r="C56" s="175"/>
      <c r="D56" s="176" t="s">
        <v>220</v>
      </c>
      <c r="E56" s="177"/>
      <c r="F56" s="203" t="s">
        <v>107</v>
      </c>
      <c r="G56" s="186">
        <v>108.7</v>
      </c>
    </row>
    <row r="57" spans="1:7" s="180" customFormat="1" x14ac:dyDescent="0.2">
      <c r="A57" s="202">
        <v>45281</v>
      </c>
      <c r="B57" s="174" t="s">
        <v>221</v>
      </c>
      <c r="C57" s="175"/>
      <c r="D57" s="176" t="s">
        <v>222</v>
      </c>
      <c r="E57" s="177"/>
      <c r="F57" s="203" t="s">
        <v>107</v>
      </c>
      <c r="G57" s="186">
        <v>41.06</v>
      </c>
    </row>
    <row r="58" spans="1:7" s="180" customFormat="1" x14ac:dyDescent="0.2">
      <c r="A58" s="202">
        <v>45281</v>
      </c>
      <c r="B58" s="174" t="s">
        <v>223</v>
      </c>
      <c r="C58" s="175"/>
      <c r="D58" s="176" t="s">
        <v>224</v>
      </c>
      <c r="E58" s="177"/>
      <c r="F58" s="203" t="s">
        <v>107</v>
      </c>
      <c r="G58" s="186">
        <v>85.75</v>
      </c>
    </row>
    <row r="59" spans="1:7" s="180" customFormat="1" x14ac:dyDescent="0.2">
      <c r="A59" s="190"/>
      <c r="B59" s="174"/>
      <c r="C59" s="175"/>
      <c r="D59" s="176"/>
      <c r="E59" s="177"/>
      <c r="F59" s="181"/>
      <c r="G59" s="186"/>
    </row>
    <row r="60" spans="1:7" s="180" customFormat="1" ht="11.25" customHeight="1" x14ac:dyDescent="0.2">
      <c r="A60" s="204"/>
      <c r="B60" s="205"/>
      <c r="C60" s="205"/>
      <c r="D60" s="206"/>
      <c r="E60" s="206"/>
      <c r="F60" s="181"/>
      <c r="G60" s="186"/>
    </row>
    <row r="61" spans="1:7" ht="11.25" customHeight="1" x14ac:dyDescent="0.2">
      <c r="A61" s="207" t="s">
        <v>59</v>
      </c>
      <c r="B61" s="208"/>
      <c r="C61" s="208"/>
      <c r="D61" s="208"/>
      <c r="E61" s="208"/>
      <c r="F61" s="209"/>
      <c r="G61" s="210">
        <f>SUM(G13:G60)</f>
        <v>19151.46</v>
      </c>
    </row>
    <row r="62" spans="1:7" ht="11.25" customHeight="1" x14ac:dyDescent="0.2">
      <c r="A62" s="211"/>
      <c r="B62" s="211"/>
      <c r="C62" s="211"/>
      <c r="D62" s="211"/>
      <c r="E62" s="211"/>
      <c r="F62" s="211"/>
      <c r="G62" s="212"/>
    </row>
    <row r="63" spans="1:7" ht="11.25" customHeight="1" x14ac:dyDescent="0.2">
      <c r="A63" s="211"/>
      <c r="B63" s="211"/>
      <c r="C63" s="211"/>
      <c r="D63" s="211"/>
      <c r="E63" s="211"/>
      <c r="F63" s="211"/>
      <c r="G63" s="212"/>
    </row>
    <row r="64" spans="1:7" ht="11.25" customHeight="1" x14ac:dyDescent="0.2">
      <c r="A64" s="211"/>
      <c r="B64" s="211"/>
      <c r="C64" s="211"/>
      <c r="D64" s="211"/>
      <c r="E64" s="211"/>
      <c r="F64" s="211"/>
      <c r="G64" s="212"/>
    </row>
    <row r="65" spans="1:7" ht="11.25" customHeight="1" x14ac:dyDescent="0.2">
      <c r="A65" s="211"/>
      <c r="B65" s="211"/>
      <c r="C65" s="211"/>
      <c r="D65" s="211"/>
      <c r="E65" s="211"/>
      <c r="F65" s="211"/>
      <c r="G65" s="212"/>
    </row>
    <row r="66" spans="1:7" ht="11.25" customHeight="1" x14ac:dyDescent="0.2">
      <c r="A66" s="211"/>
      <c r="B66" s="211"/>
      <c r="C66" s="211"/>
      <c r="D66" s="211"/>
      <c r="E66" s="211"/>
      <c r="F66" s="211"/>
      <c r="G66" s="212"/>
    </row>
    <row r="67" spans="1:7" ht="11.25" customHeight="1" x14ac:dyDescent="0.2">
      <c r="A67" s="211"/>
      <c r="B67" s="211"/>
      <c r="C67" s="211"/>
      <c r="D67" s="211"/>
      <c r="E67" s="211"/>
      <c r="F67" s="211"/>
      <c r="G67" s="212"/>
    </row>
    <row r="68" spans="1:7" ht="11.25" customHeight="1" x14ac:dyDescent="0.2">
      <c r="A68" s="211"/>
      <c r="B68" s="211"/>
      <c r="C68" s="211"/>
      <c r="D68" s="211"/>
      <c r="E68" s="211"/>
      <c r="F68" s="211"/>
      <c r="G68" s="212"/>
    </row>
    <row r="69" spans="1:7" ht="11.25" customHeight="1" x14ac:dyDescent="0.2">
      <c r="A69" s="211"/>
      <c r="B69" s="211"/>
      <c r="C69" s="211"/>
      <c r="D69" s="211"/>
      <c r="E69" s="211"/>
      <c r="F69" s="211"/>
      <c r="G69" s="212"/>
    </row>
    <row r="70" spans="1:7" ht="11.25" customHeight="1" x14ac:dyDescent="0.2">
      <c r="A70" s="211"/>
      <c r="B70" s="211"/>
      <c r="C70" s="211"/>
      <c r="D70" s="211"/>
      <c r="E70" s="211"/>
      <c r="F70" s="211"/>
      <c r="G70" s="212"/>
    </row>
    <row r="71" spans="1:7" ht="11.25" customHeight="1" x14ac:dyDescent="0.2">
      <c r="A71" s="211"/>
      <c r="B71" s="211"/>
      <c r="C71" s="211"/>
      <c r="D71" s="211"/>
      <c r="E71" s="211"/>
      <c r="F71" s="211"/>
      <c r="G71" s="212"/>
    </row>
    <row r="72" spans="1:7" ht="11.25" customHeight="1" x14ac:dyDescent="0.2">
      <c r="A72" s="211"/>
      <c r="B72" s="211"/>
      <c r="C72" s="211"/>
      <c r="D72" s="211"/>
      <c r="E72" s="211"/>
      <c r="F72" s="211"/>
      <c r="G72" s="212"/>
    </row>
    <row r="73" spans="1:7" ht="11.25" customHeight="1" x14ac:dyDescent="0.2">
      <c r="A73" s="211"/>
      <c r="B73" s="211"/>
      <c r="C73" s="211"/>
      <c r="D73" s="211"/>
      <c r="E73" s="211"/>
      <c r="F73" s="211"/>
      <c r="G73" s="212"/>
    </row>
    <row r="74" spans="1:7" ht="11.25" customHeight="1" x14ac:dyDescent="0.2">
      <c r="A74" s="211"/>
      <c r="B74" s="211"/>
      <c r="C74" s="211"/>
      <c r="D74" s="211"/>
      <c r="E74" s="211"/>
      <c r="F74" s="211"/>
      <c r="G74" s="212"/>
    </row>
    <row r="75" spans="1:7" ht="11.25" customHeight="1" x14ac:dyDescent="0.2">
      <c r="A75" s="211"/>
      <c r="B75" s="211"/>
      <c r="C75" s="211"/>
      <c r="D75" s="211"/>
      <c r="E75" s="211"/>
      <c r="F75" s="211"/>
      <c r="G75" s="212"/>
    </row>
    <row r="76" spans="1:7" ht="11.25" customHeight="1" x14ac:dyDescent="0.2">
      <c r="A76" s="211"/>
      <c r="B76" s="211"/>
      <c r="C76" s="211"/>
      <c r="D76" s="211"/>
      <c r="E76" s="211"/>
      <c r="F76" s="211"/>
      <c r="G76" s="212"/>
    </row>
    <row r="77" spans="1:7" ht="11.25" customHeight="1" x14ac:dyDescent="0.2">
      <c r="A77" s="211"/>
      <c r="B77" s="211"/>
      <c r="C77" s="211"/>
      <c r="D77" s="211"/>
      <c r="E77" s="211"/>
      <c r="F77" s="211"/>
      <c r="G77" s="212"/>
    </row>
    <row r="78" spans="1:7" ht="11.25" customHeight="1" x14ac:dyDescent="0.2">
      <c r="A78" s="211"/>
      <c r="B78" s="211"/>
      <c r="C78" s="211"/>
      <c r="D78" s="211"/>
      <c r="E78" s="211"/>
      <c r="F78" s="211"/>
      <c r="G78" s="212"/>
    </row>
    <row r="79" spans="1:7" ht="11.25" customHeight="1" x14ac:dyDescent="0.2">
      <c r="A79" s="211"/>
      <c r="B79" s="211"/>
      <c r="C79" s="211"/>
      <c r="D79" s="211"/>
      <c r="E79" s="211"/>
      <c r="F79" s="211"/>
      <c r="G79" s="212"/>
    </row>
    <row r="80" spans="1:7" ht="11.25" customHeight="1" x14ac:dyDescent="0.2">
      <c r="A80" s="211"/>
      <c r="B80" s="211"/>
      <c r="C80" s="211"/>
      <c r="D80" s="211"/>
      <c r="E80" s="211"/>
      <c r="F80" s="211"/>
      <c r="G80" s="212"/>
    </row>
    <row r="81" spans="1:7" ht="11.25" customHeight="1" x14ac:dyDescent="0.2">
      <c r="A81" s="211"/>
      <c r="B81" s="211"/>
      <c r="C81" s="211"/>
      <c r="D81" s="211"/>
      <c r="E81" s="211"/>
      <c r="F81" s="211"/>
      <c r="G81" s="212"/>
    </row>
    <row r="82" spans="1:7" ht="11.25" customHeight="1" x14ac:dyDescent="0.2">
      <c r="A82" s="211"/>
      <c r="B82" s="211"/>
      <c r="C82" s="211"/>
      <c r="D82" s="211"/>
      <c r="E82" s="211"/>
      <c r="F82" s="211"/>
      <c r="G82" s="212"/>
    </row>
    <row r="83" spans="1:7" ht="11.25" customHeight="1" x14ac:dyDescent="0.2">
      <c r="A83" s="211"/>
      <c r="B83" s="211"/>
      <c r="C83" s="211"/>
      <c r="D83" s="211"/>
      <c r="E83" s="211"/>
      <c r="F83" s="211"/>
      <c r="G83" s="212"/>
    </row>
    <row r="84" spans="1:7" ht="11.25" customHeight="1" x14ac:dyDescent="0.2">
      <c r="A84" s="211"/>
      <c r="B84" s="211"/>
      <c r="C84" s="211"/>
      <c r="D84" s="211"/>
      <c r="E84" s="211"/>
      <c r="F84" s="211"/>
      <c r="G84" s="212"/>
    </row>
    <row r="85" spans="1:7" ht="11.25" customHeight="1" x14ac:dyDescent="0.2">
      <c r="A85" s="211"/>
      <c r="B85" s="211"/>
      <c r="C85" s="211"/>
      <c r="D85" s="211"/>
      <c r="E85" s="211"/>
      <c r="F85" s="211"/>
      <c r="G85" s="212"/>
    </row>
    <row r="86" spans="1:7" ht="11.25" customHeight="1" x14ac:dyDescent="0.2">
      <c r="A86" s="211"/>
      <c r="B86" s="211"/>
      <c r="C86" s="211"/>
      <c r="D86" s="211"/>
      <c r="E86" s="211"/>
      <c r="F86" s="211"/>
      <c r="G86" s="212"/>
    </row>
    <row r="87" spans="1:7" ht="11.25" customHeight="1" x14ac:dyDescent="0.2">
      <c r="A87" s="211"/>
      <c r="B87" s="211"/>
      <c r="C87" s="211"/>
      <c r="D87" s="211"/>
      <c r="E87" s="211"/>
      <c r="F87" s="211"/>
      <c r="G87" s="212"/>
    </row>
    <row r="88" spans="1:7" ht="11.25" customHeight="1" x14ac:dyDescent="0.2">
      <c r="A88" s="211"/>
      <c r="B88" s="211"/>
      <c r="C88" s="211"/>
      <c r="D88" s="211"/>
      <c r="E88" s="211"/>
      <c r="F88" s="211"/>
      <c r="G88" s="212"/>
    </row>
    <row r="89" spans="1:7" ht="11.25" customHeight="1" x14ac:dyDescent="0.2">
      <c r="A89" s="211"/>
      <c r="B89" s="211"/>
      <c r="C89" s="211"/>
      <c r="D89" s="211"/>
      <c r="E89" s="211"/>
      <c r="F89" s="211"/>
      <c r="G89" s="212"/>
    </row>
    <row r="90" spans="1:7" ht="9.9499999999999993" customHeight="1" x14ac:dyDescent="0.2">
      <c r="A90" s="211"/>
      <c r="B90" s="211"/>
      <c r="C90" s="211"/>
      <c r="D90" s="211"/>
      <c r="E90" s="211"/>
      <c r="F90" s="211"/>
      <c r="G90" s="212"/>
    </row>
    <row r="91" spans="1:7" ht="9.9499999999999993" customHeight="1" x14ac:dyDescent="0.2">
      <c r="A91" s="213"/>
      <c r="B91" s="213"/>
      <c r="C91" s="213"/>
      <c r="D91" s="153"/>
      <c r="E91" s="153"/>
      <c r="F91" s="153"/>
      <c r="G91" s="153"/>
    </row>
    <row r="92" spans="1:7" ht="9.9499999999999993" customHeight="1" x14ac:dyDescent="0.2">
      <c r="A92" s="214"/>
      <c r="B92" s="214"/>
      <c r="C92" s="214"/>
      <c r="D92" s="215"/>
      <c r="E92" s="215"/>
      <c r="F92" s="152"/>
      <c r="G92" s="152"/>
    </row>
    <row r="93" spans="1:7" ht="9.9499999999999993" customHeight="1" x14ac:dyDescent="0.2">
      <c r="A93" s="214"/>
      <c r="B93" s="214"/>
      <c r="C93" s="214"/>
      <c r="D93" s="214"/>
      <c r="E93" s="214"/>
      <c r="F93" s="214"/>
      <c r="G93" s="216"/>
    </row>
    <row r="94" spans="1:7" ht="9.9499999999999993" customHeight="1" x14ac:dyDescent="0.2">
      <c r="A94" s="211"/>
      <c r="B94" s="211"/>
      <c r="C94" s="211"/>
      <c r="D94" s="211"/>
      <c r="E94" s="211"/>
      <c r="F94" s="211"/>
      <c r="G94" s="212"/>
    </row>
    <row r="95" spans="1:7" ht="9.9499999999999993" customHeight="1" x14ac:dyDescent="0.2">
      <c r="A95" s="211"/>
      <c r="B95" s="211"/>
      <c r="C95" s="211"/>
      <c r="D95" s="211"/>
      <c r="E95" s="211"/>
      <c r="F95" s="211"/>
      <c r="G95" s="212"/>
    </row>
    <row r="96" spans="1:7" x14ac:dyDescent="0.2">
      <c r="A96" s="211"/>
      <c r="B96" s="211"/>
      <c r="C96" s="211"/>
      <c r="D96" s="211"/>
      <c r="E96" s="211"/>
      <c r="F96" s="211"/>
      <c r="G96" s="212"/>
    </row>
    <row r="97" spans="1:7" x14ac:dyDescent="0.2">
      <c r="A97" s="217"/>
      <c r="B97" s="217"/>
      <c r="C97" s="217"/>
      <c r="D97" s="217"/>
      <c r="E97" s="211"/>
      <c r="F97" s="211"/>
      <c r="G97" s="212"/>
    </row>
    <row r="98" spans="1:7" x14ac:dyDescent="0.2">
      <c r="A98" s="211"/>
      <c r="B98" s="211"/>
      <c r="C98" s="211"/>
      <c r="D98" s="211"/>
      <c r="E98" s="211"/>
      <c r="F98" s="211"/>
      <c r="G98" s="212"/>
    </row>
    <row r="99" spans="1:7" x14ac:dyDescent="0.2">
      <c r="A99" s="218"/>
    </row>
    <row r="100" spans="1:7" x14ac:dyDescent="0.2">
      <c r="A100" s="218"/>
    </row>
    <row r="101" spans="1:7" x14ac:dyDescent="0.2">
      <c r="A101" s="218"/>
    </row>
    <row r="102" spans="1:7" x14ac:dyDescent="0.2">
      <c r="A102" s="218"/>
    </row>
    <row r="103" spans="1:7" x14ac:dyDescent="0.2">
      <c r="A103" s="218"/>
    </row>
  </sheetData>
  <sheetProtection password="CAE0" sheet="1" objects="1" scenarios="1"/>
  <mergeCells count="105">
    <mergeCell ref="D91:E91"/>
    <mergeCell ref="F91:G91"/>
    <mergeCell ref="D92:E92"/>
    <mergeCell ref="F92:G92"/>
    <mergeCell ref="B58:C58"/>
    <mergeCell ref="D58:E58"/>
    <mergeCell ref="B59:C59"/>
    <mergeCell ref="D59:E59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49:C49"/>
    <mergeCell ref="D49:E49"/>
    <mergeCell ref="B50:C50"/>
    <mergeCell ref="D50:E50"/>
    <mergeCell ref="B51:C51"/>
    <mergeCell ref="D51:E51"/>
    <mergeCell ref="B46:C46"/>
    <mergeCell ref="D46:E46"/>
    <mergeCell ref="B47:C47"/>
    <mergeCell ref="D47:E47"/>
    <mergeCell ref="B48:C48"/>
    <mergeCell ref="D48:E48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  <mergeCell ref="A10:G1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8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19" t="s">
        <v>89</v>
      </c>
      <c r="B10" s="220"/>
      <c r="C10" s="220"/>
      <c r="D10" s="220"/>
      <c r="E10" s="220"/>
      <c r="F10" s="220"/>
      <c r="G10" s="221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45266</v>
      </c>
      <c r="B13" s="174" t="s">
        <v>102</v>
      </c>
      <c r="C13" s="175"/>
      <c r="D13" s="176" t="s">
        <v>103</v>
      </c>
      <c r="E13" s="177"/>
      <c r="F13" s="185" t="s">
        <v>104</v>
      </c>
      <c r="G13" s="179">
        <v>3901.75</v>
      </c>
    </row>
    <row r="14" spans="1:8" s="183" customFormat="1" ht="12.75" customHeight="1" x14ac:dyDescent="0.2">
      <c r="A14" s="173">
        <v>45271</v>
      </c>
      <c r="B14" s="174" t="s">
        <v>153</v>
      </c>
      <c r="C14" s="175"/>
      <c r="D14" s="176" t="s">
        <v>154</v>
      </c>
      <c r="E14" s="177"/>
      <c r="F14" s="185" t="s">
        <v>104</v>
      </c>
      <c r="G14" s="186">
        <v>1125</v>
      </c>
    </row>
    <row r="15" spans="1:8" s="180" customFormat="1" x14ac:dyDescent="0.2">
      <c r="A15" s="173">
        <v>45271</v>
      </c>
      <c r="B15" s="174" t="s">
        <v>157</v>
      </c>
      <c r="C15" s="175"/>
      <c r="D15" s="176" t="s">
        <v>158</v>
      </c>
      <c r="E15" s="177"/>
      <c r="F15" s="181" t="s">
        <v>104</v>
      </c>
      <c r="G15" s="186">
        <v>240</v>
      </c>
    </row>
    <row r="16" spans="1:8" s="183" customFormat="1" ht="12.75" customHeight="1" x14ac:dyDescent="0.2">
      <c r="A16" s="173">
        <v>45272</v>
      </c>
      <c r="B16" s="174" t="s">
        <v>157</v>
      </c>
      <c r="C16" s="175"/>
      <c r="D16" s="176" t="s">
        <v>164</v>
      </c>
      <c r="E16" s="177"/>
      <c r="F16" s="181" t="s">
        <v>104</v>
      </c>
      <c r="G16" s="179">
        <v>1320</v>
      </c>
    </row>
    <row r="17" spans="1:7" s="183" customFormat="1" ht="12.75" customHeight="1" x14ac:dyDescent="0.2">
      <c r="A17" s="184">
        <v>45278</v>
      </c>
      <c r="B17" s="174" t="s">
        <v>192</v>
      </c>
      <c r="C17" s="175"/>
      <c r="D17" s="176" t="s">
        <v>103</v>
      </c>
      <c r="E17" s="177"/>
      <c r="F17" s="196" t="s">
        <v>104</v>
      </c>
      <c r="G17" s="186">
        <v>3901.75</v>
      </c>
    </row>
    <row r="18" spans="1:7" s="180" customFormat="1" ht="13.5" customHeight="1" x14ac:dyDescent="0.2">
      <c r="A18" s="184">
        <v>45278</v>
      </c>
      <c r="B18" s="174" t="s">
        <v>193</v>
      </c>
      <c r="C18" s="175"/>
      <c r="D18" s="176" t="s">
        <v>194</v>
      </c>
      <c r="E18" s="177"/>
      <c r="F18" s="185" t="s">
        <v>104</v>
      </c>
      <c r="G18" s="195">
        <v>130</v>
      </c>
    </row>
    <row r="19" spans="1:7" s="180" customFormat="1" ht="13.5" customHeight="1" x14ac:dyDescent="0.2">
      <c r="A19" s="197">
        <v>45278</v>
      </c>
      <c r="B19" s="174" t="s">
        <v>201</v>
      </c>
      <c r="C19" s="175"/>
      <c r="D19" s="176" t="s">
        <v>154</v>
      </c>
      <c r="E19" s="177"/>
      <c r="F19" s="196" t="s">
        <v>104</v>
      </c>
      <c r="G19" s="198">
        <v>1125</v>
      </c>
    </row>
    <row r="20" spans="1:7" s="180" customFormat="1" ht="13.5" customHeight="1" x14ac:dyDescent="0.2">
      <c r="A20" s="173"/>
      <c r="B20" s="174"/>
      <c r="C20" s="175"/>
      <c r="D20" s="176"/>
      <c r="E20" s="177"/>
      <c r="F20" s="181"/>
      <c r="G20" s="179"/>
    </row>
    <row r="21" spans="1:7" s="180" customFormat="1" ht="11.25" customHeight="1" x14ac:dyDescent="0.2">
      <c r="A21" s="202"/>
      <c r="B21" s="174"/>
      <c r="C21" s="175"/>
      <c r="D21" s="176"/>
      <c r="E21" s="177"/>
      <c r="F21" s="203"/>
      <c r="G21" s="186"/>
    </row>
    <row r="22" spans="1:7" s="180" customFormat="1" ht="11.25" customHeight="1" x14ac:dyDescent="0.2">
      <c r="A22" s="200"/>
      <c r="B22" s="174"/>
      <c r="C22" s="175"/>
      <c r="D22" s="176"/>
      <c r="E22" s="177"/>
      <c r="F22" s="178"/>
      <c r="G22" s="189"/>
    </row>
    <row r="23" spans="1:7" s="180" customFormat="1" ht="11.25" customHeight="1" x14ac:dyDescent="0.2">
      <c r="A23" s="204"/>
      <c r="B23" s="205"/>
      <c r="C23" s="205"/>
      <c r="D23" s="206"/>
      <c r="E23" s="206"/>
      <c r="F23" s="181"/>
      <c r="G23" s="186"/>
    </row>
    <row r="24" spans="1:7" ht="11.25" customHeight="1" x14ac:dyDescent="0.2">
      <c r="A24" s="207" t="s">
        <v>59</v>
      </c>
      <c r="B24" s="208"/>
      <c r="C24" s="208"/>
      <c r="D24" s="208"/>
      <c r="E24" s="208"/>
      <c r="F24" s="209"/>
      <c r="G24" s="210">
        <f>SUM(G13:G23)</f>
        <v>11743.5</v>
      </c>
    </row>
    <row r="25" spans="1:7" ht="11.25" customHeight="1" x14ac:dyDescent="0.2">
      <c r="A25" s="211"/>
      <c r="B25" s="211"/>
      <c r="C25" s="211"/>
      <c r="D25" s="211"/>
      <c r="E25" s="211"/>
      <c r="F25" s="211"/>
      <c r="G25" s="212"/>
    </row>
    <row r="26" spans="1:7" ht="11.25" customHeight="1" x14ac:dyDescent="0.2">
      <c r="A26" s="211"/>
      <c r="B26" s="211"/>
      <c r="C26" s="211"/>
      <c r="D26" s="211"/>
      <c r="E26" s="211"/>
      <c r="F26" s="211"/>
      <c r="G26" s="212"/>
    </row>
    <row r="27" spans="1:7" ht="11.25" customHeight="1" x14ac:dyDescent="0.2">
      <c r="A27" s="211"/>
      <c r="B27" s="211"/>
      <c r="C27" s="211"/>
      <c r="D27" s="211"/>
      <c r="E27" s="211"/>
      <c r="F27" s="211"/>
      <c r="G27" s="212"/>
    </row>
    <row r="28" spans="1:7" ht="11.25" customHeight="1" x14ac:dyDescent="0.2">
      <c r="A28" s="211"/>
      <c r="B28" s="211"/>
      <c r="C28" s="211"/>
      <c r="D28" s="211"/>
      <c r="E28" s="211"/>
      <c r="F28" s="211"/>
      <c r="G28" s="212"/>
    </row>
    <row r="29" spans="1:7" ht="11.25" customHeight="1" x14ac:dyDescent="0.2">
      <c r="A29" s="211"/>
      <c r="B29" s="211"/>
      <c r="C29" s="211"/>
      <c r="D29" s="211"/>
      <c r="E29" s="211"/>
      <c r="F29" s="211"/>
      <c r="G29" s="212"/>
    </row>
    <row r="30" spans="1:7" ht="11.25" customHeight="1" x14ac:dyDescent="0.2">
      <c r="A30" s="211"/>
      <c r="B30" s="211"/>
      <c r="C30" s="211"/>
      <c r="D30" s="211"/>
      <c r="E30" s="211"/>
      <c r="F30" s="211"/>
      <c r="G30" s="212"/>
    </row>
    <row r="31" spans="1:7" ht="11.25" customHeight="1" x14ac:dyDescent="0.2">
      <c r="A31" s="211"/>
      <c r="B31" s="211"/>
      <c r="C31" s="211"/>
      <c r="D31" s="211"/>
      <c r="E31" s="211"/>
      <c r="F31" s="211"/>
      <c r="G31" s="212"/>
    </row>
    <row r="32" spans="1:7" ht="11.25" customHeight="1" x14ac:dyDescent="0.2">
      <c r="A32" s="211"/>
      <c r="B32" s="211"/>
      <c r="C32" s="211"/>
      <c r="D32" s="211"/>
      <c r="E32" s="211"/>
      <c r="F32" s="211"/>
      <c r="G32" s="212"/>
    </row>
    <row r="33" spans="1:7" ht="11.25" customHeight="1" x14ac:dyDescent="0.2">
      <c r="A33" s="211"/>
      <c r="B33" s="211"/>
      <c r="C33" s="211"/>
      <c r="D33" s="211"/>
      <c r="E33" s="211"/>
      <c r="F33" s="211"/>
      <c r="G33" s="212"/>
    </row>
    <row r="34" spans="1:7" ht="11.25" customHeight="1" x14ac:dyDescent="0.2">
      <c r="A34" s="211"/>
      <c r="B34" s="211"/>
      <c r="C34" s="211"/>
      <c r="D34" s="211"/>
      <c r="E34" s="211"/>
      <c r="F34" s="211"/>
      <c r="G34" s="212"/>
    </row>
    <row r="35" spans="1:7" ht="11.25" customHeight="1" x14ac:dyDescent="0.2">
      <c r="A35" s="211"/>
      <c r="B35" s="211"/>
      <c r="C35" s="211"/>
      <c r="D35" s="211"/>
      <c r="E35" s="211"/>
      <c r="F35" s="211"/>
      <c r="G35" s="212"/>
    </row>
    <row r="36" spans="1:7" ht="11.25" customHeight="1" x14ac:dyDescent="0.2">
      <c r="A36" s="211"/>
      <c r="B36" s="211"/>
      <c r="C36" s="211"/>
      <c r="D36" s="211"/>
      <c r="E36" s="211"/>
      <c r="F36" s="211"/>
      <c r="G36" s="212"/>
    </row>
    <row r="37" spans="1:7" ht="11.25" customHeight="1" x14ac:dyDescent="0.2">
      <c r="A37" s="211"/>
      <c r="B37" s="211"/>
      <c r="C37" s="211"/>
      <c r="D37" s="211"/>
      <c r="E37" s="211"/>
      <c r="F37" s="211"/>
      <c r="G37" s="212"/>
    </row>
    <row r="38" spans="1:7" ht="11.25" customHeight="1" x14ac:dyDescent="0.2">
      <c r="A38" s="211"/>
      <c r="B38" s="211"/>
      <c r="C38" s="211"/>
      <c r="D38" s="211"/>
      <c r="E38" s="211"/>
      <c r="F38" s="211"/>
      <c r="G38" s="212"/>
    </row>
    <row r="39" spans="1:7" ht="11.25" customHeight="1" x14ac:dyDescent="0.2">
      <c r="A39" s="211"/>
      <c r="B39" s="211"/>
      <c r="C39" s="211"/>
      <c r="D39" s="211"/>
      <c r="E39" s="211"/>
      <c r="F39" s="211"/>
      <c r="G39" s="212"/>
    </row>
    <row r="40" spans="1:7" ht="11.25" customHeight="1" x14ac:dyDescent="0.2">
      <c r="A40" s="211"/>
      <c r="B40" s="211"/>
      <c r="C40" s="211"/>
      <c r="D40" s="211"/>
      <c r="E40" s="211"/>
      <c r="F40" s="211"/>
      <c r="G40" s="212"/>
    </row>
    <row r="41" spans="1:7" ht="11.25" customHeight="1" x14ac:dyDescent="0.2">
      <c r="A41" s="211"/>
      <c r="B41" s="211"/>
      <c r="C41" s="211"/>
      <c r="D41" s="211"/>
      <c r="E41" s="211"/>
      <c r="F41" s="211"/>
      <c r="G41" s="212"/>
    </row>
    <row r="42" spans="1:7" ht="11.25" customHeight="1" x14ac:dyDescent="0.2">
      <c r="A42" s="211"/>
      <c r="B42" s="211"/>
      <c r="C42" s="211"/>
      <c r="D42" s="211"/>
      <c r="E42" s="211"/>
      <c r="F42" s="211"/>
      <c r="G42" s="212"/>
    </row>
    <row r="43" spans="1:7" ht="11.25" customHeight="1" x14ac:dyDescent="0.2">
      <c r="A43" s="211"/>
      <c r="B43" s="211"/>
      <c r="C43" s="211"/>
      <c r="D43" s="211"/>
      <c r="E43" s="211"/>
      <c r="F43" s="211"/>
      <c r="G43" s="212"/>
    </row>
    <row r="44" spans="1:7" ht="11.25" customHeight="1" x14ac:dyDescent="0.2">
      <c r="A44" s="211"/>
      <c r="B44" s="211"/>
      <c r="C44" s="211"/>
      <c r="D44" s="211"/>
      <c r="E44" s="211"/>
      <c r="F44" s="211"/>
      <c r="G44" s="212"/>
    </row>
    <row r="45" spans="1:7" ht="11.25" customHeight="1" x14ac:dyDescent="0.2">
      <c r="A45" s="211"/>
      <c r="B45" s="211"/>
      <c r="C45" s="211"/>
      <c r="D45" s="211"/>
      <c r="E45" s="211"/>
      <c r="F45" s="211"/>
      <c r="G45" s="212"/>
    </row>
    <row r="46" spans="1:7" ht="11.25" customHeight="1" x14ac:dyDescent="0.2">
      <c r="A46" s="211"/>
      <c r="B46" s="211"/>
      <c r="C46" s="211"/>
      <c r="D46" s="211"/>
      <c r="E46" s="211"/>
      <c r="F46" s="211"/>
      <c r="G46" s="212"/>
    </row>
    <row r="47" spans="1:7" ht="11.25" customHeight="1" x14ac:dyDescent="0.2">
      <c r="A47" s="211"/>
      <c r="B47" s="211"/>
      <c r="C47" s="211"/>
      <c r="D47" s="211"/>
      <c r="E47" s="211"/>
      <c r="F47" s="211"/>
      <c r="G47" s="212"/>
    </row>
    <row r="48" spans="1:7" ht="11.25" customHeight="1" x14ac:dyDescent="0.2">
      <c r="A48" s="211"/>
      <c r="B48" s="211"/>
      <c r="C48" s="211"/>
      <c r="D48" s="211"/>
      <c r="E48" s="211"/>
      <c r="F48" s="211"/>
      <c r="G48" s="212"/>
    </row>
    <row r="49" spans="1:7" ht="11.25" customHeight="1" x14ac:dyDescent="0.2">
      <c r="A49" s="211"/>
      <c r="B49" s="211"/>
      <c r="C49" s="211"/>
      <c r="D49" s="211"/>
      <c r="E49" s="211"/>
      <c r="F49" s="211"/>
      <c r="G49" s="212"/>
    </row>
    <row r="50" spans="1:7" ht="11.25" customHeight="1" x14ac:dyDescent="0.2">
      <c r="A50" s="211"/>
      <c r="B50" s="211"/>
      <c r="C50" s="211"/>
      <c r="D50" s="211"/>
      <c r="E50" s="211"/>
      <c r="F50" s="211"/>
      <c r="G50" s="212"/>
    </row>
    <row r="51" spans="1:7" ht="11.25" customHeight="1" x14ac:dyDescent="0.2">
      <c r="A51" s="211"/>
      <c r="B51" s="211"/>
      <c r="C51" s="211"/>
      <c r="D51" s="211"/>
      <c r="E51" s="211"/>
      <c r="F51" s="211"/>
      <c r="G51" s="212"/>
    </row>
    <row r="52" spans="1:7" ht="11.25" customHeight="1" x14ac:dyDescent="0.2">
      <c r="A52" s="211"/>
      <c r="B52" s="211"/>
      <c r="C52" s="211"/>
      <c r="D52" s="211"/>
      <c r="E52" s="211"/>
      <c r="F52" s="211"/>
      <c r="G52" s="212"/>
    </row>
    <row r="53" spans="1:7" ht="9.9499999999999993" customHeight="1" x14ac:dyDescent="0.2">
      <c r="A53" s="211"/>
      <c r="B53" s="211"/>
      <c r="C53" s="211"/>
      <c r="D53" s="211"/>
      <c r="E53" s="211"/>
      <c r="F53" s="211"/>
      <c r="G53" s="212"/>
    </row>
    <row r="54" spans="1:7" ht="9.9499999999999993" customHeight="1" x14ac:dyDescent="0.2">
      <c r="A54" s="213"/>
      <c r="B54" s="213"/>
      <c r="C54" s="213"/>
      <c r="D54" s="153"/>
      <c r="E54" s="153"/>
      <c r="F54" s="153"/>
      <c r="G54" s="153"/>
    </row>
    <row r="55" spans="1:7" ht="9.9499999999999993" customHeight="1" x14ac:dyDescent="0.2">
      <c r="A55" s="214"/>
      <c r="B55" s="214"/>
      <c r="C55" s="214"/>
      <c r="D55" s="215"/>
      <c r="E55" s="215"/>
      <c r="F55" s="152"/>
      <c r="G55" s="152"/>
    </row>
    <row r="56" spans="1:7" ht="9.9499999999999993" customHeight="1" x14ac:dyDescent="0.2">
      <c r="A56" s="214"/>
      <c r="B56" s="214"/>
      <c r="C56" s="214"/>
      <c r="D56" s="214"/>
      <c r="E56" s="214"/>
      <c r="F56" s="214"/>
      <c r="G56" s="216"/>
    </row>
    <row r="57" spans="1:7" ht="9.9499999999999993" customHeight="1" x14ac:dyDescent="0.2">
      <c r="A57" s="211"/>
      <c r="B57" s="211"/>
      <c r="C57" s="211"/>
      <c r="D57" s="211"/>
      <c r="E57" s="211"/>
      <c r="F57" s="211"/>
      <c r="G57" s="212"/>
    </row>
    <row r="58" spans="1:7" ht="9.9499999999999993" customHeight="1" x14ac:dyDescent="0.2">
      <c r="A58" s="211"/>
      <c r="B58" s="211"/>
      <c r="C58" s="211"/>
      <c r="D58" s="211"/>
      <c r="E58" s="211"/>
      <c r="F58" s="211"/>
      <c r="G58" s="212"/>
    </row>
    <row r="59" spans="1:7" x14ac:dyDescent="0.2">
      <c r="A59" s="211"/>
      <c r="B59" s="211"/>
      <c r="C59" s="211"/>
      <c r="D59" s="211"/>
      <c r="E59" s="211"/>
      <c r="F59" s="211"/>
      <c r="G59" s="212"/>
    </row>
    <row r="60" spans="1:7" x14ac:dyDescent="0.2">
      <c r="A60" s="217"/>
      <c r="B60" s="217"/>
      <c r="C60" s="217"/>
      <c r="D60" s="217"/>
      <c r="E60" s="211"/>
      <c r="F60" s="211"/>
      <c r="G60" s="212"/>
    </row>
    <row r="61" spans="1:7" x14ac:dyDescent="0.2">
      <c r="A61" s="211"/>
      <c r="B61" s="211"/>
      <c r="C61" s="211"/>
      <c r="D61" s="211"/>
      <c r="E61" s="211"/>
      <c r="F61" s="211"/>
      <c r="G61" s="212"/>
    </row>
    <row r="62" spans="1:7" x14ac:dyDescent="0.2">
      <c r="A62" s="218"/>
    </row>
    <row r="63" spans="1:7" x14ac:dyDescent="0.2">
      <c r="A63" s="218"/>
    </row>
    <row r="64" spans="1:7" x14ac:dyDescent="0.2">
      <c r="A64" s="218"/>
    </row>
    <row r="65" spans="1:1" x14ac:dyDescent="0.2">
      <c r="A65" s="218"/>
    </row>
    <row r="66" spans="1:1" x14ac:dyDescent="0.2">
      <c r="A66" s="218"/>
    </row>
  </sheetData>
  <sheetProtection password="CAE0" sheet="1" objects="1" scenarios="1"/>
  <mergeCells count="31">
    <mergeCell ref="B22:C22"/>
    <mergeCell ref="D22:E22"/>
    <mergeCell ref="D54:E54"/>
    <mergeCell ref="F54:G54"/>
    <mergeCell ref="D55:E55"/>
    <mergeCell ref="F55:G55"/>
    <mergeCell ref="B21:C21"/>
    <mergeCell ref="D21:E21"/>
    <mergeCell ref="B19:C19"/>
    <mergeCell ref="D19:E19"/>
    <mergeCell ref="B20:C20"/>
    <mergeCell ref="D20:E20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  <mergeCell ref="A10:G1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6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19" t="s">
        <v>89</v>
      </c>
      <c r="B10" s="220"/>
      <c r="C10" s="220"/>
      <c r="D10" s="220"/>
      <c r="E10" s="220"/>
      <c r="F10" s="220"/>
      <c r="G10" s="221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45271</v>
      </c>
      <c r="B13" s="174" t="s">
        <v>150</v>
      </c>
      <c r="C13" s="175"/>
      <c r="D13" s="176" t="s">
        <v>151</v>
      </c>
      <c r="E13" s="177"/>
      <c r="F13" s="181" t="s">
        <v>152</v>
      </c>
      <c r="G13" s="186">
        <v>195.09</v>
      </c>
    </row>
    <row r="14" spans="1:8" s="183" customFormat="1" ht="12.75" customHeight="1" x14ac:dyDescent="0.2">
      <c r="A14" s="173">
        <v>45271</v>
      </c>
      <c r="B14" s="174" t="s">
        <v>155</v>
      </c>
      <c r="C14" s="175"/>
      <c r="D14" s="176" t="s">
        <v>156</v>
      </c>
      <c r="E14" s="177"/>
      <c r="F14" s="181" t="s">
        <v>152</v>
      </c>
      <c r="G14" s="186">
        <v>49.43</v>
      </c>
    </row>
    <row r="15" spans="1:8" s="180" customFormat="1" x14ac:dyDescent="0.2">
      <c r="A15" s="184">
        <v>45278</v>
      </c>
      <c r="B15" s="174" t="s">
        <v>150</v>
      </c>
      <c r="C15" s="175"/>
      <c r="D15" s="176" t="s">
        <v>191</v>
      </c>
      <c r="E15" s="177"/>
      <c r="F15" s="181" t="s">
        <v>152</v>
      </c>
      <c r="G15" s="195">
        <v>191.63</v>
      </c>
    </row>
    <row r="16" spans="1:8" s="183" customFormat="1" ht="12.75" customHeight="1" x14ac:dyDescent="0.2">
      <c r="A16" s="197">
        <v>45278</v>
      </c>
      <c r="B16" s="174" t="s">
        <v>199</v>
      </c>
      <c r="C16" s="175"/>
      <c r="D16" s="176" t="s">
        <v>200</v>
      </c>
      <c r="E16" s="177"/>
      <c r="F16" s="181" t="s">
        <v>152</v>
      </c>
      <c r="G16" s="198">
        <v>88.9</v>
      </c>
    </row>
    <row r="17" spans="1:7" s="183" customFormat="1" ht="12.75" customHeight="1" x14ac:dyDescent="0.2">
      <c r="A17" s="202">
        <v>45280</v>
      </c>
      <c r="B17" s="174" t="s">
        <v>212</v>
      </c>
      <c r="C17" s="175"/>
      <c r="D17" s="176" t="s">
        <v>200</v>
      </c>
      <c r="E17" s="177"/>
      <c r="F17" s="178" t="s">
        <v>152</v>
      </c>
      <c r="G17" s="186">
        <v>96.39</v>
      </c>
    </row>
    <row r="18" spans="1:7" s="180" customFormat="1" ht="13.5" customHeight="1" x14ac:dyDescent="0.2">
      <c r="A18" s="173"/>
      <c r="B18" s="174"/>
      <c r="C18" s="175"/>
      <c r="D18" s="176"/>
      <c r="E18" s="177"/>
      <c r="F18" s="181"/>
      <c r="G18" s="179"/>
    </row>
    <row r="19" spans="1:7" s="180" customFormat="1" ht="13.5" customHeight="1" x14ac:dyDescent="0.2">
      <c r="A19" s="187"/>
      <c r="B19" s="174"/>
      <c r="C19" s="175"/>
      <c r="D19" s="176"/>
      <c r="E19" s="177"/>
      <c r="F19" s="185"/>
      <c r="G19" s="188"/>
    </row>
    <row r="20" spans="1:7" s="180" customFormat="1" ht="11.25" customHeight="1" x14ac:dyDescent="0.2">
      <c r="A20" s="200"/>
      <c r="B20" s="174"/>
      <c r="C20" s="175"/>
      <c r="D20" s="176"/>
      <c r="E20" s="177"/>
      <c r="F20" s="178"/>
      <c r="G20" s="189"/>
    </row>
    <row r="21" spans="1:7" s="180" customFormat="1" ht="11.25" customHeight="1" x14ac:dyDescent="0.2">
      <c r="A21" s="204"/>
      <c r="B21" s="205"/>
      <c r="C21" s="205"/>
      <c r="D21" s="206"/>
      <c r="E21" s="206"/>
      <c r="F21" s="181"/>
      <c r="G21" s="186"/>
    </row>
    <row r="22" spans="1:7" ht="11.25" customHeight="1" x14ac:dyDescent="0.2">
      <c r="A22" s="207" t="s">
        <v>59</v>
      </c>
      <c r="B22" s="208"/>
      <c r="C22" s="208"/>
      <c r="D22" s="208"/>
      <c r="E22" s="208"/>
      <c r="F22" s="209"/>
      <c r="G22" s="210">
        <f>SUM(G13:G21)</f>
        <v>621.43999999999994</v>
      </c>
    </row>
    <row r="23" spans="1:7" ht="11.25" customHeight="1" x14ac:dyDescent="0.2">
      <c r="A23" s="211"/>
      <c r="B23" s="211"/>
      <c r="C23" s="211"/>
      <c r="D23" s="211"/>
      <c r="E23" s="211"/>
      <c r="F23" s="211"/>
      <c r="G23" s="212"/>
    </row>
    <row r="24" spans="1:7" ht="11.25" customHeight="1" x14ac:dyDescent="0.2">
      <c r="A24" s="211"/>
      <c r="B24" s="211"/>
      <c r="C24" s="211"/>
      <c r="D24" s="211"/>
      <c r="E24" s="211"/>
      <c r="F24" s="211"/>
      <c r="G24" s="212"/>
    </row>
    <row r="25" spans="1:7" ht="11.25" customHeight="1" x14ac:dyDescent="0.2">
      <c r="A25" s="211"/>
      <c r="B25" s="211"/>
      <c r="C25" s="211"/>
      <c r="D25" s="211"/>
      <c r="E25" s="211"/>
      <c r="F25" s="211"/>
      <c r="G25" s="212"/>
    </row>
    <row r="26" spans="1:7" ht="11.25" customHeight="1" x14ac:dyDescent="0.2">
      <c r="A26" s="211"/>
      <c r="B26" s="211"/>
      <c r="C26" s="211"/>
      <c r="D26" s="211"/>
      <c r="E26" s="211"/>
      <c r="F26" s="211"/>
      <c r="G26" s="212"/>
    </row>
    <row r="27" spans="1:7" ht="11.25" customHeight="1" x14ac:dyDescent="0.2">
      <c r="A27" s="211"/>
      <c r="B27" s="211"/>
      <c r="C27" s="211"/>
      <c r="D27" s="211"/>
      <c r="E27" s="211"/>
      <c r="F27" s="211"/>
      <c r="G27" s="212"/>
    </row>
    <row r="28" spans="1:7" ht="11.25" customHeight="1" x14ac:dyDescent="0.2">
      <c r="A28" s="211"/>
      <c r="B28" s="211"/>
      <c r="C28" s="211"/>
      <c r="D28" s="211"/>
      <c r="E28" s="211"/>
      <c r="F28" s="211"/>
      <c r="G28" s="212"/>
    </row>
    <row r="29" spans="1:7" ht="11.25" customHeight="1" x14ac:dyDescent="0.2">
      <c r="A29" s="211"/>
      <c r="B29" s="211"/>
      <c r="C29" s="211"/>
      <c r="D29" s="211"/>
      <c r="E29" s="211"/>
      <c r="F29" s="211"/>
      <c r="G29" s="212"/>
    </row>
    <row r="30" spans="1:7" ht="11.25" customHeight="1" x14ac:dyDescent="0.2">
      <c r="A30" s="211"/>
      <c r="B30" s="211"/>
      <c r="C30" s="211"/>
      <c r="D30" s="211"/>
      <c r="E30" s="211"/>
      <c r="F30" s="211"/>
      <c r="G30" s="212"/>
    </row>
    <row r="31" spans="1:7" ht="11.25" customHeight="1" x14ac:dyDescent="0.2">
      <c r="A31" s="211"/>
      <c r="B31" s="211"/>
      <c r="C31" s="211"/>
      <c r="D31" s="211"/>
      <c r="E31" s="211"/>
      <c r="F31" s="211"/>
      <c r="G31" s="212"/>
    </row>
    <row r="32" spans="1:7" ht="11.25" customHeight="1" x14ac:dyDescent="0.2">
      <c r="A32" s="211"/>
      <c r="B32" s="211"/>
      <c r="C32" s="211"/>
      <c r="D32" s="211"/>
      <c r="E32" s="211"/>
      <c r="F32" s="211"/>
      <c r="G32" s="212"/>
    </row>
    <row r="33" spans="1:7" ht="11.25" customHeight="1" x14ac:dyDescent="0.2">
      <c r="A33" s="211"/>
      <c r="B33" s="211"/>
      <c r="C33" s="211"/>
      <c r="D33" s="211"/>
      <c r="E33" s="211"/>
      <c r="F33" s="211"/>
      <c r="G33" s="212"/>
    </row>
    <row r="34" spans="1:7" ht="11.25" customHeight="1" x14ac:dyDescent="0.2">
      <c r="A34" s="211"/>
      <c r="B34" s="211"/>
      <c r="C34" s="211"/>
      <c r="D34" s="211"/>
      <c r="E34" s="211"/>
      <c r="F34" s="211"/>
      <c r="G34" s="212"/>
    </row>
    <row r="35" spans="1:7" ht="11.25" customHeight="1" x14ac:dyDescent="0.2">
      <c r="A35" s="211"/>
      <c r="B35" s="211"/>
      <c r="C35" s="211"/>
      <c r="D35" s="211"/>
      <c r="E35" s="211"/>
      <c r="F35" s="211"/>
      <c r="G35" s="212"/>
    </row>
    <row r="36" spans="1:7" ht="11.25" customHeight="1" x14ac:dyDescent="0.2">
      <c r="A36" s="211"/>
      <c r="B36" s="211"/>
      <c r="C36" s="211"/>
      <c r="D36" s="211"/>
      <c r="E36" s="211"/>
      <c r="F36" s="211"/>
      <c r="G36" s="212"/>
    </row>
    <row r="37" spans="1:7" ht="11.25" customHeight="1" x14ac:dyDescent="0.2">
      <c r="A37" s="211"/>
      <c r="B37" s="211"/>
      <c r="C37" s="211"/>
      <c r="D37" s="211"/>
      <c r="E37" s="211"/>
      <c r="F37" s="211"/>
      <c r="G37" s="212"/>
    </row>
    <row r="38" spans="1:7" ht="11.25" customHeight="1" x14ac:dyDescent="0.2">
      <c r="A38" s="211"/>
      <c r="B38" s="211"/>
      <c r="C38" s="211"/>
      <c r="D38" s="211"/>
      <c r="E38" s="211"/>
      <c r="F38" s="211"/>
      <c r="G38" s="212"/>
    </row>
    <row r="39" spans="1:7" ht="11.25" customHeight="1" x14ac:dyDescent="0.2">
      <c r="A39" s="211"/>
      <c r="B39" s="211"/>
      <c r="C39" s="211"/>
      <c r="D39" s="211"/>
      <c r="E39" s="211"/>
      <c r="F39" s="211"/>
      <c r="G39" s="212"/>
    </row>
    <row r="40" spans="1:7" ht="11.25" customHeight="1" x14ac:dyDescent="0.2">
      <c r="A40" s="211"/>
      <c r="B40" s="211"/>
      <c r="C40" s="211"/>
      <c r="D40" s="211"/>
      <c r="E40" s="211"/>
      <c r="F40" s="211"/>
      <c r="G40" s="212"/>
    </row>
    <row r="41" spans="1:7" ht="11.25" customHeight="1" x14ac:dyDescent="0.2">
      <c r="A41" s="211"/>
      <c r="B41" s="211"/>
      <c r="C41" s="211"/>
      <c r="D41" s="211"/>
      <c r="E41" s="211"/>
      <c r="F41" s="211"/>
      <c r="G41" s="212"/>
    </row>
    <row r="42" spans="1:7" ht="11.25" customHeight="1" x14ac:dyDescent="0.2">
      <c r="A42" s="211"/>
      <c r="B42" s="211"/>
      <c r="C42" s="211"/>
      <c r="D42" s="211"/>
      <c r="E42" s="211"/>
      <c r="F42" s="211"/>
      <c r="G42" s="212"/>
    </row>
    <row r="43" spans="1:7" ht="11.25" customHeight="1" x14ac:dyDescent="0.2">
      <c r="A43" s="211"/>
      <c r="B43" s="211"/>
      <c r="C43" s="211"/>
      <c r="D43" s="211"/>
      <c r="E43" s="211"/>
      <c r="F43" s="211"/>
      <c r="G43" s="212"/>
    </row>
    <row r="44" spans="1:7" ht="11.25" customHeight="1" x14ac:dyDescent="0.2">
      <c r="A44" s="211"/>
      <c r="B44" s="211"/>
      <c r="C44" s="211"/>
      <c r="D44" s="211"/>
      <c r="E44" s="211"/>
      <c r="F44" s="211"/>
      <c r="G44" s="212"/>
    </row>
    <row r="45" spans="1:7" ht="11.25" customHeight="1" x14ac:dyDescent="0.2">
      <c r="A45" s="211"/>
      <c r="B45" s="211"/>
      <c r="C45" s="211"/>
      <c r="D45" s="211"/>
      <c r="E45" s="211"/>
      <c r="F45" s="211"/>
      <c r="G45" s="212"/>
    </row>
    <row r="46" spans="1:7" ht="11.25" customHeight="1" x14ac:dyDescent="0.2">
      <c r="A46" s="211"/>
      <c r="B46" s="211"/>
      <c r="C46" s="211"/>
      <c r="D46" s="211"/>
      <c r="E46" s="211"/>
      <c r="F46" s="211"/>
      <c r="G46" s="212"/>
    </row>
    <row r="47" spans="1:7" ht="11.25" customHeight="1" x14ac:dyDescent="0.2">
      <c r="A47" s="211"/>
      <c r="B47" s="211"/>
      <c r="C47" s="211"/>
      <c r="D47" s="211"/>
      <c r="E47" s="211"/>
      <c r="F47" s="211"/>
      <c r="G47" s="212"/>
    </row>
    <row r="48" spans="1:7" ht="11.25" customHeight="1" x14ac:dyDescent="0.2">
      <c r="A48" s="211"/>
      <c r="B48" s="211"/>
      <c r="C48" s="211"/>
      <c r="D48" s="211"/>
      <c r="E48" s="211"/>
      <c r="F48" s="211"/>
      <c r="G48" s="212"/>
    </row>
    <row r="49" spans="1:7" ht="11.25" customHeight="1" x14ac:dyDescent="0.2">
      <c r="A49" s="211"/>
      <c r="B49" s="211"/>
      <c r="C49" s="211"/>
      <c r="D49" s="211"/>
      <c r="E49" s="211"/>
      <c r="F49" s="211"/>
      <c r="G49" s="212"/>
    </row>
    <row r="50" spans="1:7" ht="11.25" customHeight="1" x14ac:dyDescent="0.2">
      <c r="A50" s="211"/>
      <c r="B50" s="211"/>
      <c r="C50" s="211"/>
      <c r="D50" s="211"/>
      <c r="E50" s="211"/>
      <c r="F50" s="211"/>
      <c r="G50" s="212"/>
    </row>
    <row r="51" spans="1:7" ht="9.9499999999999993" customHeight="1" x14ac:dyDescent="0.2">
      <c r="A51" s="211"/>
      <c r="B51" s="211"/>
      <c r="C51" s="211"/>
      <c r="D51" s="211"/>
      <c r="E51" s="211"/>
      <c r="F51" s="211"/>
      <c r="G51" s="212"/>
    </row>
    <row r="52" spans="1:7" ht="9.9499999999999993" customHeight="1" x14ac:dyDescent="0.2">
      <c r="A52" s="213"/>
      <c r="B52" s="213"/>
      <c r="C52" s="213"/>
      <c r="D52" s="153"/>
      <c r="E52" s="153"/>
      <c r="F52" s="153"/>
      <c r="G52" s="153"/>
    </row>
    <row r="53" spans="1:7" ht="9.9499999999999993" customHeight="1" x14ac:dyDescent="0.2">
      <c r="A53" s="214"/>
      <c r="B53" s="214"/>
      <c r="C53" s="214"/>
      <c r="D53" s="215"/>
      <c r="E53" s="215"/>
      <c r="F53" s="152"/>
      <c r="G53" s="152"/>
    </row>
    <row r="54" spans="1:7" ht="9.9499999999999993" customHeight="1" x14ac:dyDescent="0.2">
      <c r="A54" s="214"/>
      <c r="B54" s="214"/>
      <c r="C54" s="214"/>
      <c r="D54" s="214"/>
      <c r="E54" s="214"/>
      <c r="F54" s="214"/>
      <c r="G54" s="216"/>
    </row>
    <row r="55" spans="1:7" ht="9.9499999999999993" customHeight="1" x14ac:dyDescent="0.2">
      <c r="A55" s="211"/>
      <c r="B55" s="211"/>
      <c r="C55" s="211"/>
      <c r="D55" s="211"/>
      <c r="E55" s="211"/>
      <c r="F55" s="211"/>
      <c r="G55" s="212"/>
    </row>
    <row r="56" spans="1:7" ht="9.9499999999999993" customHeight="1" x14ac:dyDescent="0.2">
      <c r="A56" s="211"/>
      <c r="B56" s="211"/>
      <c r="C56" s="211"/>
      <c r="D56" s="211"/>
      <c r="E56" s="211"/>
      <c r="F56" s="211"/>
      <c r="G56" s="212"/>
    </row>
    <row r="57" spans="1:7" x14ac:dyDescent="0.2">
      <c r="A57" s="211"/>
      <c r="B57" s="211"/>
      <c r="C57" s="211"/>
      <c r="D57" s="211"/>
      <c r="E57" s="211"/>
      <c r="F57" s="211"/>
      <c r="G57" s="212"/>
    </row>
    <row r="58" spans="1:7" x14ac:dyDescent="0.2">
      <c r="A58" s="217"/>
      <c r="B58" s="217"/>
      <c r="C58" s="217"/>
      <c r="D58" s="217"/>
      <c r="E58" s="211"/>
      <c r="F58" s="211"/>
      <c r="G58" s="212"/>
    </row>
    <row r="59" spans="1:7" x14ac:dyDescent="0.2">
      <c r="A59" s="211"/>
      <c r="B59" s="211"/>
      <c r="C59" s="211"/>
      <c r="D59" s="211"/>
      <c r="E59" s="211"/>
      <c r="F59" s="211"/>
      <c r="G59" s="212"/>
    </row>
    <row r="60" spans="1:7" x14ac:dyDescent="0.2">
      <c r="A60" s="218"/>
    </row>
    <row r="61" spans="1:7" x14ac:dyDescent="0.2">
      <c r="A61" s="218"/>
    </row>
    <row r="62" spans="1:7" x14ac:dyDescent="0.2">
      <c r="A62" s="218"/>
    </row>
    <row r="63" spans="1:7" x14ac:dyDescent="0.2">
      <c r="A63" s="218"/>
    </row>
    <row r="64" spans="1:7" x14ac:dyDescent="0.2">
      <c r="A64" s="218"/>
    </row>
  </sheetData>
  <sheetProtection password="CAE0" sheet="1" objects="1" scenarios="1"/>
  <mergeCells count="27">
    <mergeCell ref="B20:C20"/>
    <mergeCell ref="D20:E20"/>
    <mergeCell ref="D52:E52"/>
    <mergeCell ref="F52:G52"/>
    <mergeCell ref="D53:E53"/>
    <mergeCell ref="F53:G53"/>
    <mergeCell ref="B19:C19"/>
    <mergeCell ref="D19:E19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  <mergeCell ref="A10:G1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Dezembro</vt:lpstr>
      <vt:lpstr>Dezembro</vt:lpstr>
      <vt:lpstr>Bens Materiais Permanentes</vt:lpstr>
      <vt:lpstr>Folha de Pagamento</vt:lpstr>
      <vt:lpstr>Material de Cosumo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2024-05-13T17:23:23Z</dcterms:created>
  <dcterms:modified xsi:type="dcterms:W3CDTF">2024-05-13T17:35:36Z</dcterms:modified>
</cp:coreProperties>
</file>