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245"/>
  </bookViews>
  <sheets>
    <sheet name="Anexo 14 Abril" sheetId="1" r:id="rId1"/>
    <sheet name="Despesas" sheetId="2" r:id="rId2"/>
    <sheet name="Folha de Pagamento" sheetId="3" r:id="rId3"/>
    <sheet name="Serviços Prestados" sheetId="4" r:id="rId4"/>
    <sheet name="Utilidade Pública" sheetId="5" r:id="rId5"/>
  </sheets>
  <externalReferences>
    <externalReference r:id="rId6"/>
  </externalReferences>
  <definedNames>
    <definedName name="_xlnm._FilterDatabase" localSheetId="0" hidden="1">'Anexo 14 Abril'!$B$37:$G$43</definedName>
    <definedName name="_xlnm._FilterDatabase" localSheetId="1" hidden="1">Despesas!$A$10:$G$23</definedName>
    <definedName name="_xlnm._FilterDatabase" localSheetId="2" hidden="1">'Folha de Pagamento'!$A$10:$G$17</definedName>
    <definedName name="_xlnm._FilterDatabase" localSheetId="3" hidden="1">'Serviços Prestados'!$A$10:$G$15</definedName>
    <definedName name="_xlnm._FilterDatabase" localSheetId="4" hidden="1">'Utilidade Pública'!$A$10:$G$15</definedName>
  </definedNames>
  <calcPr calcId="144525"/>
</workbook>
</file>

<file path=xl/calcChain.xml><?xml version="1.0" encoding="utf-8"?>
<calcChain xmlns="http://schemas.openxmlformats.org/spreadsheetml/2006/main">
  <c r="G28" i="5" l="1"/>
  <c r="G28" i="4"/>
  <c r="G30" i="3"/>
  <c r="G36" i="2"/>
  <c r="F85" i="1"/>
  <c r="E85" i="1"/>
  <c r="D85" i="1"/>
  <c r="C85" i="1"/>
  <c r="G65" i="1"/>
  <c r="D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F49" i="1" s="1"/>
  <c r="F65" i="1" s="1"/>
  <c r="C49" i="1"/>
  <c r="C65" i="1" s="1"/>
  <c r="F32" i="1"/>
  <c r="F35" i="1" s="1"/>
  <c r="F38" i="1" s="1"/>
  <c r="G98" i="1" s="1"/>
  <c r="E65" i="1" l="1"/>
  <c r="G99" i="1" s="1"/>
  <c r="G100" i="1" s="1"/>
  <c r="G102" i="1" s="1"/>
</calcChain>
</file>

<file path=xl/sharedStrings.xml><?xml version="1.0" encoding="utf-8"?>
<sst xmlns="http://schemas.openxmlformats.org/spreadsheetml/2006/main" count="253" uniqueCount="127">
  <si>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</si>
  <si>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</si>
  <si>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</si>
  <si>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</si>
  <si>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</si>
  <si>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</si>
  <si>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</si>
  <si>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</si>
  <si>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</si>
  <si>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</si>
  <si>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Abril/2024</t>
  </si>
  <si>
    <t>ORIGEM DOS RECURSOS (1):MUNICIPAL</t>
  </si>
  <si>
    <t>DOCUMENTO</t>
  </si>
  <si>
    <t>DATA</t>
  </si>
  <si>
    <t>VIGÊNCIA</t>
  </si>
  <si>
    <t>VALOR - R$</t>
  </si>
  <si>
    <t>TERMO DE FOMENTO  05/2024</t>
  </si>
  <si>
    <t>01/01/2024 á 31/12/2024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</si>
  <si>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</si>
  <si>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</si>
  <si>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</si>
  <si>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</si>
  <si>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</si>
  <si>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</si>
  <si>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</si>
  <si>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</si>
  <si>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</si>
  <si>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</si>
  <si>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</si>
  <si>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</si>
  <si>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</si>
  <si>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</si>
  <si>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</si>
  <si>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</si>
  <si>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</si>
  <si>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04/2024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</si>
  <si>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</si>
  <si>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</si>
  <si>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</si>
  <si>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</si>
  <si>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</si>
  <si>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</si>
  <si>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</si>
  <si>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</si>
  <si>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</si>
  <si>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</si>
  <si>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</si>
  <si>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</si>
  <si>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</si>
  <si>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</si>
  <si>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</si>
  <si>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</si>
  <si>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</si>
  <si>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</si>
  <si>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</si>
  <si>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</si>
  <si>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</si>
  <si>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</si>
  <si>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</si>
  <si>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</si>
  <si>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</si>
  <si>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</si>
  <si>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</si>
  <si>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</si>
  <si>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</si>
  <si>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</si>
  <si>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</si>
  <si>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</si>
  <si>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</si>
  <si>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</si>
  <si>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</si>
  <si>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</si>
  <si>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</si>
  <si>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</si>
  <si>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</si>
  <si>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</si>
  <si>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</si>
  <si>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</si>
  <si>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10  de Maio de 2024.</t>
  </si>
  <si>
    <t xml:space="preserve">RESPONSÁVEL(IS): </t>
  </si>
  <si>
    <t>_____________________________</t>
  </si>
  <si>
    <t>Juliana Soares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</si>
  <si>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</si>
  <si>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</si>
  <si>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</si>
  <si>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</si>
  <si>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VILMA APARECIDA DA SILVA</t>
  </si>
  <si>
    <t>JOSÉ MARIO MORETTO</t>
  </si>
  <si>
    <t>CAIO ANDRÉ SOARES</t>
  </si>
  <si>
    <t>II - DEMONSTRATIVO DAS DESPESAS REALIZADAS COM RECURSOS PRÓPRIO</t>
  </si>
  <si>
    <t>DATA DO</t>
  </si>
  <si>
    <t>ESPECIFICAÇÃO DO</t>
  </si>
  <si>
    <t>CREDOR</t>
  </si>
  <si>
    <t>Despesa</t>
  </si>
  <si>
    <t>Holerite</t>
  </si>
  <si>
    <t>Mara Livia Freire</t>
  </si>
  <si>
    <t>Folha de Pagamento</t>
  </si>
  <si>
    <t>Camila F Pereira Matheus</t>
  </si>
  <si>
    <t>Gabrieli Monique Pinheiro Andreazzi</t>
  </si>
  <si>
    <t>NFE 1184</t>
  </si>
  <si>
    <t>Monteiro Serviços Terceirizados</t>
  </si>
  <si>
    <t>Serviços Prestados</t>
  </si>
  <si>
    <t>NFE 614</t>
  </si>
  <si>
    <t>MR Basso Assessoria Contabil</t>
  </si>
  <si>
    <t xml:space="preserve">NF </t>
  </si>
  <si>
    <t>Companhia Paulista de Força e Luz</t>
  </si>
  <si>
    <t>Utilidade Pública</t>
  </si>
  <si>
    <t>Guia</t>
  </si>
  <si>
    <t xml:space="preserve">Tributos Federais </t>
  </si>
  <si>
    <t>Conta</t>
  </si>
  <si>
    <t>Telefonica Brasil</t>
  </si>
  <si>
    <t>COnta</t>
  </si>
  <si>
    <t xml:space="preserve"> Claro S/A</t>
  </si>
  <si>
    <t>NFE</t>
  </si>
  <si>
    <t>Robson Luiz Gonçalves da Silva</t>
  </si>
  <si>
    <t>FGTS</t>
  </si>
  <si>
    <t>_________________________</t>
  </si>
  <si>
    <t>______________________________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</si>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</sst>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left" readingOrder="2"/>
    </xf>
    <xf numFmtId="0" fontId="4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3" applyFont="1" applyBorder="1" applyAlignment="1">
      <alignment horizontal="center"/>
    </xf>
    <xf numFmtId="0" fontId="6" fillId="0" borderId="0" xfId="0" applyFont="1"/>
    <xf numFmtId="0" fontId="7" fillId="0" borderId="0" xfId="3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3" applyFont="1" applyBorder="1" applyAlignment="1">
      <alignment horizontal="lef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wrapText="1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wrapText="1"/>
    </xf>
    <xf numFmtId="164" fontId="10" fillId="0" borderId="1" xfId="4" applyNumberFormat="1" applyFont="1" applyBorder="1" applyAlignment="1">
      <alignment horizontal="center" wrapText="1"/>
    </xf>
    <xf numFmtId="0" fontId="12" fillId="0" borderId="1" xfId="3" applyFont="1" applyBorder="1" applyAlignment="1">
      <alignment horizontal="center" vertical="center" wrapText="1"/>
    </xf>
    <xf numFmtId="14" fontId="12" fillId="0" borderId="1" xfId="3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 wrapText="1"/>
    </xf>
    <xf numFmtId="0" fontId="9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0" fillId="0" borderId="0" xfId="0" applyFont="1"/>
    <xf numFmtId="14" fontId="13" fillId="0" borderId="1" xfId="3" applyNumberFormat="1" applyFont="1" applyBorder="1" applyAlignment="1">
      <alignment horizontal="center" vertical="center" wrapText="1"/>
    </xf>
    <xf numFmtId="44" fontId="13" fillId="0" borderId="2" xfId="2" applyFont="1" applyBorder="1" applyAlignment="1">
      <alignment horizontal="left" vertical="center" wrapText="1"/>
    </xf>
    <xf numFmtId="14" fontId="13" fillId="0" borderId="1" xfId="3" applyNumberFormat="1" applyFont="1" applyBorder="1" applyAlignment="1">
      <alignment horizontal="center" wrapText="1"/>
    </xf>
    <xf numFmtId="165" fontId="13" fillId="0" borderId="1" xfId="3" applyNumberFormat="1" applyFont="1" applyBorder="1" applyAlignment="1">
      <alignment horizontal="center" wrapText="1"/>
    </xf>
    <xf numFmtId="43" fontId="13" fillId="0" borderId="2" xfId="4" applyNumberFormat="1" applyFont="1" applyBorder="1" applyAlignment="1">
      <alignment horizontal="center"/>
    </xf>
    <xf numFmtId="43" fontId="13" fillId="0" borderId="4" xfId="4" applyNumberFormat="1" applyFont="1" applyBorder="1" applyAlignment="1">
      <alignment horizontal="center"/>
    </xf>
    <xf numFmtId="43" fontId="13" fillId="0" borderId="2" xfId="4" applyNumberFormat="1" applyFont="1" applyBorder="1" applyAlignment="1">
      <alignment horizontal="left" vertical="center" wrapText="1"/>
    </xf>
    <xf numFmtId="164" fontId="13" fillId="0" borderId="2" xfId="4" applyNumberFormat="1" applyFont="1" applyBorder="1" applyAlignment="1">
      <alignment horizontal="center" wrapText="1"/>
    </xf>
    <xf numFmtId="164" fontId="13" fillId="0" borderId="2" xfId="4" applyNumberFormat="1" applyFont="1" applyBorder="1" applyAlignment="1">
      <alignment horizontal="center"/>
    </xf>
    <xf numFmtId="164" fontId="13" fillId="0" borderId="4" xfId="4" applyNumberFormat="1" applyFont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13" fillId="0" borderId="5" xfId="3" applyFont="1" applyBorder="1" applyAlignment="1">
      <alignment horizontal="left" wrapText="1"/>
    </xf>
    <xf numFmtId="0" fontId="15" fillId="2" borderId="2" xfId="3" applyFont="1" applyFill="1" applyBorder="1" applyAlignment="1">
      <alignment horizontal="center" wrapText="1"/>
    </xf>
    <xf numFmtId="0" fontId="15" fillId="2" borderId="3" xfId="3" applyFont="1" applyFill="1" applyBorder="1" applyAlignment="1">
      <alignment horizontal="center" wrapText="1"/>
    </xf>
    <xf numFmtId="0" fontId="15" fillId="2" borderId="4" xfId="3" applyFont="1" applyFill="1" applyBorder="1" applyAlignment="1">
      <alignment horizontal="center" wrapText="1"/>
    </xf>
    <xf numFmtId="0" fontId="13" fillId="2" borderId="1" xfId="3" applyFont="1" applyFill="1" applyBorder="1" applyAlignment="1">
      <alignment horizontal="left" wrapText="1"/>
    </xf>
    <xf numFmtId="164" fontId="13" fillId="2" borderId="2" xfId="4" applyNumberFormat="1" applyFont="1" applyFill="1" applyBorder="1" applyAlignment="1">
      <alignment horizontal="center"/>
    </xf>
    <xf numFmtId="164" fontId="13" fillId="2" borderId="4" xfId="4" applyNumberFormat="1" applyFont="1" applyFill="1" applyBorder="1" applyAlignment="1">
      <alignment horizontal="center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0" fontId="9" fillId="0" borderId="1" xfId="3" applyFont="1" applyBorder="1" applyAlignment="1">
      <alignment horizontal="left" wrapText="1"/>
    </xf>
    <xf numFmtId="164" fontId="9" fillId="0" borderId="2" xfId="4" applyNumberFormat="1" applyFont="1" applyBorder="1" applyAlignment="1">
      <alignment horizontal="center"/>
    </xf>
    <xf numFmtId="164" fontId="9" fillId="0" borderId="4" xfId="4" applyNumberFormat="1" applyFont="1" applyBorder="1" applyAlignment="1">
      <alignment horizontal="center"/>
    </xf>
    <xf numFmtId="0" fontId="10" fillId="0" borderId="6" xfId="3" applyFont="1" applyBorder="1" applyAlignment="1">
      <alignment horizontal="left" wrapText="1"/>
    </xf>
    <xf numFmtId="0" fontId="10" fillId="0" borderId="0" xfId="3" applyFont="1" applyBorder="1" applyAlignment="1">
      <alignment horizontal="left" wrapText="1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4" fillId="0" borderId="3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14" fontId="9" fillId="0" borderId="2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164" fontId="9" fillId="0" borderId="1" xfId="4" applyNumberFormat="1" applyFont="1" applyFill="1" applyBorder="1" applyAlignment="1">
      <alignment horizontal="center" vertical="center" wrapText="1"/>
    </xf>
    <xf numFmtId="14" fontId="13" fillId="0" borderId="1" xfId="5" applyNumberFormat="1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center"/>
    </xf>
    <xf numFmtId="43" fontId="10" fillId="0" borderId="1" xfId="1" applyFont="1" applyFill="1" applyBorder="1" applyAlignment="1"/>
    <xf numFmtId="164" fontId="13" fillId="0" borderId="1" xfId="6" applyFont="1" applyFill="1" applyBorder="1" applyAlignment="1"/>
    <xf numFmtId="164" fontId="13" fillId="0" borderId="4" xfId="6" applyFont="1" applyFill="1" applyBorder="1" applyAlignment="1"/>
    <xf numFmtId="14" fontId="13" fillId="0" borderId="1" xfId="5" applyNumberFormat="1" applyFont="1" applyFill="1" applyBorder="1" applyAlignment="1">
      <alignment horizontal="left" vertical="center" wrapText="1"/>
    </xf>
    <xf numFmtId="0" fontId="17" fillId="0" borderId="0" xfId="0" applyFont="1"/>
    <xf numFmtId="0" fontId="0" fillId="3" borderId="0" xfId="0" applyFill="1"/>
    <xf numFmtId="14" fontId="17" fillId="3" borderId="1" xfId="5" applyNumberFormat="1" applyFont="1" applyFill="1" applyBorder="1" applyAlignment="1">
      <alignment horizontal="left" vertical="center"/>
    </xf>
    <xf numFmtId="43" fontId="17" fillId="3" borderId="1" xfId="1" applyFont="1" applyFill="1" applyBorder="1" applyAlignment="1">
      <alignment horizontal="center"/>
    </xf>
    <xf numFmtId="43" fontId="17" fillId="3" borderId="4" xfId="1" applyFont="1" applyFill="1" applyBorder="1" applyAlignment="1">
      <alignment horizontal="center"/>
    </xf>
    <xf numFmtId="43" fontId="13" fillId="0" borderId="1" xfId="1" applyFont="1" applyFill="1" applyBorder="1" applyAlignment="1">
      <alignment horizontal="left"/>
    </xf>
    <xf numFmtId="164" fontId="13" fillId="0" borderId="2" xfId="6" applyFont="1" applyBorder="1" applyAlignment="1"/>
    <xf numFmtId="14" fontId="4" fillId="0" borderId="0" xfId="5" applyNumberFormat="1" applyFont="1" applyFill="1" applyBorder="1" applyAlignment="1">
      <alignment horizontal="left" vertical="center"/>
    </xf>
    <xf numFmtId="43" fontId="10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4" fillId="0" borderId="7" xfId="3" applyFont="1" applyBorder="1" applyAlignment="1"/>
    <xf numFmtId="0" fontId="14" fillId="0" borderId="6" xfId="3" applyFont="1" applyBorder="1" applyAlignment="1"/>
    <xf numFmtId="0" fontId="14" fillId="0" borderId="8" xfId="3" applyFont="1" applyBorder="1" applyAlignment="1">
      <alignment horizontal="right" wrapText="1"/>
    </xf>
    <xf numFmtId="0" fontId="10" fillId="0" borderId="1" xfId="0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43" fontId="10" fillId="0" borderId="1" xfId="0" applyNumberFormat="1" applyFont="1" applyBorder="1" applyAlignment="1">
      <alignment horizontal="center" wrapText="1"/>
    </xf>
    <xf numFmtId="43" fontId="13" fillId="0" borderId="1" xfId="0" applyNumberFormat="1" applyFont="1" applyBorder="1" applyAlignment="1">
      <alignment horizontal="center"/>
    </xf>
    <xf numFmtId="43" fontId="10" fillId="0" borderId="1" xfId="1" applyFont="1" applyBorder="1" applyAlignment="1">
      <alignment horizontal="center" wrapText="1"/>
    </xf>
    <xf numFmtId="43" fontId="13" fillId="0" borderId="1" xfId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43" fontId="14" fillId="3" borderId="1" xfId="0" applyNumberFormat="1" applyFont="1" applyFill="1" applyBorder="1" applyAlignment="1">
      <alignment horizontal="center" wrapText="1"/>
    </xf>
    <xf numFmtId="43" fontId="9" fillId="3" borderId="1" xfId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wrapText="1"/>
    </xf>
    <xf numFmtId="43" fontId="14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 wrapText="1"/>
    </xf>
    <xf numFmtId="43" fontId="10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3" fillId="0" borderId="0" xfId="0" applyFont="1" applyAlignment="1"/>
    <xf numFmtId="0" fontId="9" fillId="0" borderId="0" xfId="0" applyFont="1" applyAlignment="1"/>
    <xf numFmtId="0" fontId="13" fillId="0" borderId="0" xfId="0" applyFont="1" applyBorder="1" applyAlignment="1"/>
    <xf numFmtId="0" fontId="18" fillId="0" borderId="0" xfId="0" applyFont="1" applyAlignment="1">
      <alignment horizontal="left"/>
    </xf>
    <xf numFmtId="14" fontId="19" fillId="0" borderId="0" xfId="3" applyNumberFormat="1" applyFont="1" applyFill="1" applyBorder="1" applyAlignment="1">
      <alignment horizontal="center" vertical="center" wrapText="1"/>
    </xf>
    <xf numFmtId="4" fontId="19" fillId="0" borderId="0" xfId="5" applyNumberFormat="1" applyFont="1" applyFill="1" applyBorder="1" applyAlignment="1">
      <alignment horizontal="center"/>
    </xf>
    <xf numFmtId="0" fontId="19" fillId="0" borderId="0" xfId="5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vertical="center"/>
    </xf>
    <xf numFmtId="14" fontId="4" fillId="0" borderId="0" xfId="5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3" applyFont="1" applyBorder="1" applyAlignment="1">
      <alignment horizontal="left" vertical="center" wrapText="1"/>
    </xf>
    <xf numFmtId="14" fontId="19" fillId="0" borderId="0" xfId="3" applyNumberFormat="1" applyFont="1" applyBorder="1" applyAlignment="1">
      <alignment horizontal="center" wrapText="1"/>
    </xf>
    <xf numFmtId="44" fontId="19" fillId="0" borderId="0" xfId="2" applyFont="1" applyBorder="1" applyAlignment="1">
      <alignment horizontal="left" vertical="center" wrapText="1"/>
    </xf>
    <xf numFmtId="0" fontId="20" fillId="0" borderId="0" xfId="0" applyFont="1"/>
    <xf numFmtId="0" fontId="5" fillId="0" borderId="0" xfId="0" applyFont="1"/>
    <xf numFmtId="0" fontId="19" fillId="0" borderId="0" xfId="5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44" fontId="22" fillId="0" borderId="0" xfId="2" applyFont="1"/>
    <xf numFmtId="0" fontId="23" fillId="0" borderId="0" xfId="0" applyFont="1" applyAlignment="1">
      <alignment horizontal="justify" vertical="justify"/>
    </xf>
    <xf numFmtId="44" fontId="23" fillId="0" borderId="0" xfId="2" applyFont="1" applyAlignment="1">
      <alignment horizontal="justify" vertical="justify"/>
    </xf>
    <xf numFmtId="0" fontId="23" fillId="0" borderId="0" xfId="0" applyFont="1"/>
    <xf numFmtId="0" fontId="16" fillId="0" borderId="2" xfId="0" applyFont="1" applyBorder="1" applyAlignment="1">
      <alignment vertical="distributed"/>
    </xf>
    <xf numFmtId="0" fontId="16" fillId="0" borderId="3" xfId="0" applyFont="1" applyBorder="1" applyAlignment="1">
      <alignment vertical="distributed"/>
    </xf>
    <xf numFmtId="0" fontId="16" fillId="0" borderId="4" xfId="0" applyFont="1" applyBorder="1" applyAlignment="1">
      <alignment vertical="distributed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44" fontId="24" fillId="0" borderId="5" xfId="2" applyFont="1" applyBorder="1" applyAlignment="1">
      <alignment horizontal="center"/>
    </xf>
    <xf numFmtId="1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44" fontId="24" fillId="0" borderId="9" xfId="2" applyFont="1" applyBorder="1" applyAlignment="1">
      <alignment horizontal="center"/>
    </xf>
    <xf numFmtId="14" fontId="23" fillId="3" borderId="1" xfId="9" applyNumberFormat="1" applyFont="1" applyFill="1" applyBorder="1" applyAlignment="1">
      <alignment horizontal="center"/>
    </xf>
    <xf numFmtId="0" fontId="23" fillId="0" borderId="2" xfId="9" applyFont="1" applyBorder="1" applyAlignment="1">
      <alignment horizontal="center"/>
    </xf>
    <xf numFmtId="0" fontId="23" fillId="0" borderId="4" xfId="9" applyFont="1" applyBorder="1" applyAlignment="1">
      <alignment horizontal="center"/>
    </xf>
    <xf numFmtId="0" fontId="23" fillId="0" borderId="2" xfId="9" applyFont="1" applyBorder="1" applyAlignment="1">
      <alignment horizontal="center" vertical="center"/>
    </xf>
    <xf numFmtId="0" fontId="23" fillId="0" borderId="4" xfId="9" applyFont="1" applyBorder="1" applyAlignment="1">
      <alignment horizontal="center" vertical="center"/>
    </xf>
    <xf numFmtId="0" fontId="23" fillId="0" borderId="4" xfId="9" applyFont="1" applyBorder="1" applyAlignment="1">
      <alignment horizontal="center"/>
    </xf>
    <xf numFmtId="44" fontId="23" fillId="0" borderId="1" xfId="7" applyFont="1" applyBorder="1" applyAlignment="1">
      <alignment horizontal="center"/>
    </xf>
    <xf numFmtId="0" fontId="26" fillId="0" borderId="2" xfId="9" applyFont="1" applyBorder="1" applyAlignment="1">
      <alignment horizontal="center"/>
    </xf>
    <xf numFmtId="0" fontId="26" fillId="0" borderId="4" xfId="9" applyFont="1" applyBorder="1" applyAlignment="1">
      <alignment horizontal="center"/>
    </xf>
    <xf numFmtId="0" fontId="26" fillId="0" borderId="2" xfId="9" applyFont="1" applyBorder="1" applyAlignment="1">
      <alignment horizontal="center" vertical="center"/>
    </xf>
    <xf numFmtId="0" fontId="26" fillId="0" borderId="4" xfId="9" applyFont="1" applyBorder="1" applyAlignment="1">
      <alignment horizontal="center" vertical="center"/>
    </xf>
    <xf numFmtId="14" fontId="23" fillId="0" borderId="1" xfId="9" applyNumberFormat="1" applyFont="1" applyBorder="1" applyAlignment="1">
      <alignment horizontal="center" vertical="center"/>
    </xf>
    <xf numFmtId="44" fontId="23" fillId="3" borderId="1" xfId="7" applyFont="1" applyFill="1" applyBorder="1" applyAlignment="1"/>
    <xf numFmtId="14" fontId="26" fillId="0" borderId="1" xfId="9" applyNumberFormat="1" applyFont="1" applyBorder="1" applyAlignment="1">
      <alignment horizontal="center"/>
    </xf>
    <xf numFmtId="44" fontId="23" fillId="0" borderId="1" xfId="7" applyFont="1" applyBorder="1" applyAlignment="1">
      <alignment horizontal="right"/>
    </xf>
    <xf numFmtId="0" fontId="26" fillId="0" borderId="11" xfId="9" applyFont="1" applyBorder="1" applyAlignment="1">
      <alignment horizontal="center"/>
    </xf>
    <xf numFmtId="0" fontId="26" fillId="0" borderId="4" xfId="9" applyFont="1" applyBorder="1" applyAlignment="1">
      <alignment horizontal="center"/>
    </xf>
    <xf numFmtId="14" fontId="27" fillId="0" borderId="1" xfId="5" applyNumberFormat="1" applyFont="1" applyBorder="1" applyAlignment="1">
      <alignment horizontal="center"/>
    </xf>
    <xf numFmtId="0" fontId="26" fillId="0" borderId="1" xfId="5" applyFont="1" applyBorder="1" applyAlignment="1">
      <alignment horizontal="center"/>
    </xf>
    <xf numFmtId="0" fontId="26" fillId="0" borderId="1" xfId="5" applyFont="1" applyBorder="1" applyAlignment="1">
      <alignment horizontal="center" vertical="center"/>
    </xf>
    <xf numFmtId="0" fontId="26" fillId="0" borderId="1" xfId="5" applyFont="1" applyBorder="1" applyAlignment="1">
      <alignment horizontal="center"/>
    </xf>
    <xf numFmtId="0" fontId="26" fillId="0" borderId="2" xfId="9" applyFont="1" applyBorder="1" applyAlignment="1">
      <alignment horizontal="center"/>
    </xf>
    <xf numFmtId="0" fontId="26" fillId="0" borderId="2" xfId="9" applyFont="1" applyBorder="1" applyAlignment="1">
      <alignment horizontal="center" vertical="center" wrapText="1"/>
    </xf>
    <xf numFmtId="0" fontId="26" fillId="0" borderId="4" xfId="9" applyFont="1" applyBorder="1" applyAlignment="1">
      <alignment horizontal="center" vertical="center" wrapText="1"/>
    </xf>
    <xf numFmtId="0" fontId="16" fillId="0" borderId="2" xfId="9" applyFont="1" applyBorder="1" applyAlignment="1"/>
    <xf numFmtId="0" fontId="16" fillId="0" borderId="3" xfId="9" applyFont="1" applyBorder="1" applyAlignment="1"/>
    <xf numFmtId="0" fontId="16" fillId="0" borderId="4" xfId="9" applyFont="1" applyBorder="1" applyAlignment="1"/>
    <xf numFmtId="44" fontId="28" fillId="4" borderId="1" xfId="7" applyFont="1" applyFill="1" applyBorder="1" applyAlignment="1">
      <alignment horizontal="right"/>
    </xf>
    <xf numFmtId="0" fontId="29" fillId="0" borderId="0" xfId="0" applyFont="1" applyAlignment="1">
      <alignment horizontal="center"/>
    </xf>
    <xf numFmtId="44" fontId="29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4" fontId="16" fillId="0" borderId="0" xfId="2" applyFont="1" applyAlignment="1">
      <alignment horizontal="center"/>
    </xf>
    <xf numFmtId="0" fontId="29" fillId="0" borderId="0" xfId="0" applyFont="1" applyAlignment="1"/>
    <xf numFmtId="0" fontId="30" fillId="0" borderId="0" xfId="0" applyFont="1"/>
  </cellXfs>
  <cellStyles count="16">
    <cellStyle name="Moeda" xfId="2" builtinId="4"/>
    <cellStyle name="Moeda 2" xfId="7"/>
    <cellStyle name="Moeda 3" xfId="8"/>
    <cellStyle name="Normal" xfId="0" builtinId="0"/>
    <cellStyle name="Normal 2" xfId="5"/>
    <cellStyle name="Normal 3" xfId="3"/>
    <cellStyle name="Normal 4" xfId="9"/>
    <cellStyle name="Normal 5" xfId="10"/>
    <cellStyle name="Normal 5 2" xfId="11"/>
    <cellStyle name="Normal 6" xfId="12"/>
    <cellStyle name="Normal 7" xfId="13"/>
    <cellStyle name="Separador de milhares 2" xfId="4"/>
    <cellStyle name="Separador de milhares 2 3" xfId="6"/>
    <cellStyle name="Vírgula" xfId="1" builtinId="3"/>
    <cellStyle name="Vírgula 2" xfId="14"/>
    <cellStyle name="Vírgula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4/Planilha%202024alter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Janeiro"/>
      <sheetName val="Anexo 14 Fevereiro"/>
      <sheetName val="Fevereiro"/>
      <sheetName val="Anexo 14 Março"/>
      <sheetName val="Março"/>
      <sheetName val="Anexo 14 Abril"/>
      <sheetName val="Abril"/>
      <sheetName val="Anexo 14 1° Quadrimestre 2023"/>
      <sheetName val="1 Quadrimestre 2023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  <sheetName val="Anexo Dezembro"/>
      <sheetName val="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F13" t="str">
            <v>Folha de Pagamento</v>
          </cell>
          <cell r="G13">
            <v>3100.86</v>
          </cell>
        </row>
        <row r="14">
          <cell r="F14" t="str">
            <v>Folha de Pagamento</v>
          </cell>
          <cell r="G14">
            <v>3474.51</v>
          </cell>
        </row>
        <row r="15">
          <cell r="F15" t="str">
            <v>Folha de Pagamento</v>
          </cell>
          <cell r="G15">
            <v>1630.22</v>
          </cell>
        </row>
        <row r="16">
          <cell r="F16" t="str">
            <v>Serviços Prestados</v>
          </cell>
          <cell r="G16">
            <v>4500</v>
          </cell>
        </row>
        <row r="17">
          <cell r="F17" t="str">
            <v>Serviços Prestados</v>
          </cell>
          <cell r="G17">
            <v>1238</v>
          </cell>
        </row>
        <row r="18">
          <cell r="F18" t="str">
            <v>Utilidade Pública</v>
          </cell>
          <cell r="G18">
            <v>106.43</v>
          </cell>
        </row>
        <row r="19">
          <cell r="F19" t="str">
            <v>Folha de Pagamento</v>
          </cell>
          <cell r="G19">
            <v>3604.66</v>
          </cell>
        </row>
        <row r="20">
          <cell r="F20" t="str">
            <v>Utilidade Pública</v>
          </cell>
          <cell r="G20">
            <v>203.77</v>
          </cell>
        </row>
        <row r="21">
          <cell r="F21" t="str">
            <v>Utilidade Pública</v>
          </cell>
          <cell r="G21">
            <v>53.18</v>
          </cell>
        </row>
        <row r="22">
          <cell r="F22" t="str">
            <v>Serviços Prestados</v>
          </cell>
          <cell r="G22">
            <v>130</v>
          </cell>
        </row>
        <row r="23">
          <cell r="F23" t="str">
            <v>Folha de Pagamento</v>
          </cell>
        </row>
        <row r="36">
          <cell r="G36">
            <v>18041.63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abSelected="1" topLeftCell="A41" zoomScaleNormal="100" workbookViewId="0">
      <selection activeCell="D136" sqref="D136:D137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>
        <v>45289</v>
      </c>
      <c r="E21" s="15" t="s">
        <v>17</v>
      </c>
      <c r="F21" s="16">
        <v>160000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45402</v>
      </c>
      <c r="C27" s="31"/>
      <c r="D27" s="32">
        <v>45393</v>
      </c>
      <c r="E27" s="33">
        <v>1</v>
      </c>
      <c r="F27" s="34">
        <v>13333.35</v>
      </c>
      <c r="G27" s="35"/>
    </row>
    <row r="28" spans="2:7" x14ac:dyDescent="0.2">
      <c r="B28" s="30"/>
      <c r="C28" s="36"/>
      <c r="D28" s="32"/>
      <c r="E28" s="33">
        <v>2</v>
      </c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40811.17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F27+F28+F29</f>
        <v>13333.35</v>
      </c>
      <c r="G32" s="39"/>
    </row>
    <row r="33" spans="2:7" x14ac:dyDescent="0.2">
      <c r="B33" s="40" t="s">
        <v>27</v>
      </c>
      <c r="C33" s="41"/>
      <c r="D33" s="42"/>
      <c r="E33" s="43"/>
      <c r="F33" s="38">
        <v>190.89</v>
      </c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54335.409999999996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54335.409999999996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6" t="s">
        <v>42</v>
      </c>
      <c r="G48" s="67" t="s">
        <v>43</v>
      </c>
    </row>
    <row r="49" spans="2:7" x14ac:dyDescent="0.2">
      <c r="B49" s="68" t="s">
        <v>44</v>
      </c>
      <c r="C49" s="69">
        <f>E49</f>
        <v>11810.25</v>
      </c>
      <c r="D49" s="70"/>
      <c r="E49" s="71">
        <f xml:space="preserve"> SUMIF([1]Abril!F13:F30,"Folha de Pagamento",[1]Abril!G13:G30)</f>
        <v>11810.25</v>
      </c>
      <c r="F49" s="72">
        <f>E49</f>
        <v>11810.25</v>
      </c>
      <c r="G49" s="69"/>
    </row>
    <row r="50" spans="2:7" x14ac:dyDescent="0.2">
      <c r="B50" s="68" t="s">
        <v>45</v>
      </c>
      <c r="C50" s="69"/>
      <c r="D50" s="70"/>
      <c r="E50" s="71">
        <f xml:space="preserve"> SUMIF([1]Abril!F13:F31,"Serviços Prestados",[1]Abril!G13:G31)</f>
        <v>5868</v>
      </c>
      <c r="F50" s="72"/>
      <c r="G50" s="69"/>
    </row>
    <row r="51" spans="2:7" x14ac:dyDescent="0.2">
      <c r="B51" s="68" t="s">
        <v>46</v>
      </c>
      <c r="C51" s="69"/>
      <c r="D51" s="70"/>
      <c r="E51" s="71">
        <f xml:space="preserve"> SUMIF([1]Abril!F13:F32,"Medicamentos",[1]Abril!G13:G32)</f>
        <v>0</v>
      </c>
      <c r="F51" s="72"/>
      <c r="G51" s="69"/>
    </row>
    <row r="52" spans="2:7" s="74" customFormat="1" x14ac:dyDescent="0.2">
      <c r="B52" s="73" t="s">
        <v>47</v>
      </c>
      <c r="C52" s="69"/>
      <c r="D52" s="70"/>
      <c r="E52" s="71">
        <f xml:space="preserve"> SUMIF([1]Abril!F13:F33,"Material Médico e Hospitalar",[1]Abril!G13:G33)</f>
        <v>0</v>
      </c>
      <c r="F52" s="72"/>
      <c r="G52" s="69"/>
    </row>
    <row r="53" spans="2:7" s="75" customFormat="1" x14ac:dyDescent="0.2">
      <c r="B53" s="68" t="s">
        <v>48</v>
      </c>
      <c r="C53" s="69"/>
      <c r="D53" s="70"/>
      <c r="E53" s="71">
        <f xml:space="preserve"> SUMIF([1]Abril!F13:F34,"Alimentos",[1]Abril!G13:G34)</f>
        <v>0</v>
      </c>
      <c r="F53" s="72"/>
      <c r="G53" s="69"/>
    </row>
    <row r="54" spans="2:7" s="75" customFormat="1" x14ac:dyDescent="0.2">
      <c r="B54" s="73" t="s">
        <v>49</v>
      </c>
      <c r="C54" s="69"/>
      <c r="D54" s="70"/>
      <c r="E54" s="71">
        <f xml:space="preserve"> SUMIF([1]Abril!F13:F35,"Material de Consumo",[1]Abril!G13:G35)</f>
        <v>0</v>
      </c>
      <c r="F54" s="72"/>
      <c r="G54" s="69"/>
    </row>
    <row r="55" spans="2:7" s="75" customFormat="1" x14ac:dyDescent="0.2">
      <c r="B55" s="68" t="s">
        <v>50</v>
      </c>
      <c r="C55" s="69"/>
      <c r="D55" s="70"/>
      <c r="E55" s="71">
        <f xml:space="preserve"> SUMIF([1]Abril!F13:F36,"Serviços Médicos Prestados",[1]Abril!G13:G36)</f>
        <v>0</v>
      </c>
      <c r="F55" s="72"/>
      <c r="G55" s="69"/>
    </row>
    <row r="56" spans="2:7" s="75" customFormat="1" x14ac:dyDescent="0.2">
      <c r="B56" s="73" t="s">
        <v>51</v>
      </c>
      <c r="C56" s="69"/>
      <c r="D56" s="70"/>
      <c r="E56" s="71">
        <f xml:space="preserve"> SUMIF([1]Abril!F13:F37,"Outros Serviços",[1]Abril!G13:G37)</f>
        <v>0</v>
      </c>
      <c r="F56" s="72"/>
      <c r="G56" s="69"/>
    </row>
    <row r="57" spans="2:7" s="75" customFormat="1" x14ac:dyDescent="0.2">
      <c r="B57" s="68" t="s">
        <v>52</v>
      </c>
      <c r="C57" s="69"/>
      <c r="D57" s="70"/>
      <c r="E57" s="71">
        <f xml:space="preserve"> SUMIF([1]Abril!F13:F38,"Locação de Imoveis",[1]Abril!G13:G38)</f>
        <v>0</v>
      </c>
      <c r="F57" s="72"/>
      <c r="G57" s="69"/>
    </row>
    <row r="58" spans="2:7" s="75" customFormat="1" x14ac:dyDescent="0.2">
      <c r="B58" s="68" t="s">
        <v>53</v>
      </c>
      <c r="C58" s="69"/>
      <c r="D58" s="70"/>
      <c r="E58" s="71">
        <f xml:space="preserve"> SUMIF([1]Abril!F13:F39,"Locações Diversas",[1]Abril!G13:G39)</f>
        <v>0</v>
      </c>
      <c r="F58" s="72"/>
      <c r="G58" s="69"/>
    </row>
    <row r="59" spans="2:7" s="75" customFormat="1" x14ac:dyDescent="0.2">
      <c r="B59" s="68" t="s">
        <v>54</v>
      </c>
      <c r="C59" s="69"/>
      <c r="D59" s="70"/>
      <c r="E59" s="71">
        <f xml:space="preserve"> SUMIF([1]Abril!F13:F40,"Utilidade Pública",[1]Abril!G13:G40)</f>
        <v>363.38000000000005</v>
      </c>
      <c r="F59" s="72"/>
      <c r="G59" s="69"/>
    </row>
    <row r="60" spans="2:7" s="75" customFormat="1" x14ac:dyDescent="0.2">
      <c r="B60" s="68" t="s">
        <v>55</v>
      </c>
      <c r="C60" s="69"/>
      <c r="D60" s="70"/>
      <c r="E60" s="71">
        <f xml:space="preserve"> SUMIF([1]Abril!F13:F41,"Combustível",[1]Abril!G13:G41)</f>
        <v>0</v>
      </c>
      <c r="F60" s="72"/>
      <c r="G60" s="69"/>
    </row>
    <row r="61" spans="2:7" s="75" customFormat="1" x14ac:dyDescent="0.2">
      <c r="B61" s="73" t="s">
        <v>56</v>
      </c>
      <c r="C61" s="69"/>
      <c r="D61" s="70"/>
      <c r="E61" s="71">
        <f xml:space="preserve"> SUMIF([1]Abril!F13:F42,"Bens Materiais",[1]Abril!G13:G42)</f>
        <v>0</v>
      </c>
      <c r="F61" s="72"/>
      <c r="G61" s="69"/>
    </row>
    <row r="62" spans="2:7" s="75" customFormat="1" x14ac:dyDescent="0.2">
      <c r="B62" s="68" t="s">
        <v>57</v>
      </c>
      <c r="C62" s="69"/>
      <c r="D62" s="70"/>
      <c r="E62" s="71">
        <f xml:space="preserve"> SUMIF([1]Abril!F13:F43,"Obras/Manut",[1]Abril!G13:G43)</f>
        <v>0</v>
      </c>
      <c r="F62" s="72"/>
      <c r="G62" s="69"/>
    </row>
    <row r="63" spans="2:7" s="75" customFormat="1" ht="24" x14ac:dyDescent="0.2">
      <c r="B63" s="73" t="s">
        <v>58</v>
      </c>
      <c r="C63" s="69"/>
      <c r="D63" s="70"/>
      <c r="E63" s="71">
        <f xml:space="preserve"> SUMIF([1]Abril!F13:F44,"Despesas Bancárias",[1]Abril!G13:G44)</f>
        <v>0</v>
      </c>
      <c r="F63" s="72"/>
      <c r="G63" s="69"/>
    </row>
    <row r="64" spans="2:7" s="75" customFormat="1" x14ac:dyDescent="0.2">
      <c r="B64" s="68" t="s">
        <v>59</v>
      </c>
      <c r="C64" s="69"/>
      <c r="D64" s="70"/>
      <c r="E64" s="71">
        <f xml:space="preserve"> SUMIF([1]Abril!F13:F45,"Outras",[1]Abril!G13:G45)</f>
        <v>0</v>
      </c>
      <c r="F64" s="72"/>
      <c r="G64" s="69"/>
    </row>
    <row r="65" spans="2:7" s="75" customFormat="1" x14ac:dyDescent="0.2">
      <c r="B65" s="76" t="s">
        <v>60</v>
      </c>
      <c r="C65" s="77">
        <f>SUM(C49:C64)</f>
        <v>11810.25</v>
      </c>
      <c r="D65" s="77">
        <f>SUM(D49:D64)</f>
        <v>0</v>
      </c>
      <c r="E65" s="77">
        <f>SUM(E49:E64)</f>
        <v>18041.63</v>
      </c>
      <c r="F65" s="78">
        <f>SUM(F49:F64)</f>
        <v>11810.25</v>
      </c>
      <c r="G65" s="77">
        <f>SUM(G49:G64)</f>
        <v>0</v>
      </c>
    </row>
    <row r="66" spans="2:7" s="75" customFormat="1" x14ac:dyDescent="0.2">
      <c r="B66" s="27" t="s">
        <v>36</v>
      </c>
      <c r="C66" s="61"/>
      <c r="D66" s="61"/>
      <c r="E66" s="61"/>
      <c r="F66" s="61"/>
      <c r="G66" s="28"/>
    </row>
    <row r="67" spans="2:7" s="75" customFormat="1" x14ac:dyDescent="0.2">
      <c r="B67" s="27" t="s">
        <v>61</v>
      </c>
      <c r="C67" s="61"/>
      <c r="D67" s="61"/>
      <c r="E67" s="61"/>
      <c r="F67" s="62"/>
      <c r="G67" s="63"/>
    </row>
    <row r="68" spans="2:7" s="75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7" t="s">
        <v>43</v>
      </c>
    </row>
    <row r="69" spans="2:7" s="75" customFormat="1" x14ac:dyDescent="0.2">
      <c r="B69" s="68" t="s">
        <v>44</v>
      </c>
      <c r="C69" s="69"/>
      <c r="D69" s="70"/>
      <c r="E69" s="79"/>
      <c r="F69" s="70"/>
      <c r="G69" s="69"/>
    </row>
    <row r="70" spans="2:7" x14ac:dyDescent="0.2">
      <c r="B70" s="68" t="s">
        <v>45</v>
      </c>
      <c r="C70" s="69"/>
      <c r="D70" s="70"/>
      <c r="E70" s="79"/>
      <c r="F70" s="70"/>
      <c r="G70" s="69"/>
    </row>
    <row r="71" spans="2:7" x14ac:dyDescent="0.2">
      <c r="B71" s="68" t="s">
        <v>46</v>
      </c>
      <c r="C71" s="69"/>
      <c r="D71" s="70"/>
      <c r="E71" s="79"/>
      <c r="F71" s="70"/>
      <c r="G71" s="69"/>
    </row>
    <row r="72" spans="2:7" x14ac:dyDescent="0.2">
      <c r="B72" s="73" t="s">
        <v>47</v>
      </c>
      <c r="C72" s="69"/>
      <c r="D72" s="70"/>
      <c r="E72" s="79"/>
      <c r="F72" s="70"/>
      <c r="G72" s="69"/>
    </row>
    <row r="73" spans="2:7" x14ac:dyDescent="0.2">
      <c r="B73" s="68" t="s">
        <v>48</v>
      </c>
      <c r="C73" s="69"/>
      <c r="D73" s="70"/>
      <c r="E73" s="79"/>
      <c r="F73" s="70"/>
      <c r="G73" s="69"/>
    </row>
    <row r="74" spans="2:7" x14ac:dyDescent="0.2">
      <c r="B74" s="73" t="s">
        <v>49</v>
      </c>
      <c r="C74" s="69"/>
      <c r="D74" s="70"/>
      <c r="E74" s="79"/>
      <c r="F74" s="70"/>
      <c r="G74" s="69"/>
    </row>
    <row r="75" spans="2:7" x14ac:dyDescent="0.2">
      <c r="B75" s="68" t="s">
        <v>50</v>
      </c>
      <c r="C75" s="69"/>
      <c r="D75" s="70"/>
      <c r="E75" s="79"/>
      <c r="F75" s="70"/>
      <c r="G75" s="69"/>
    </row>
    <row r="76" spans="2:7" x14ac:dyDescent="0.2">
      <c r="B76" s="73" t="s">
        <v>51</v>
      </c>
      <c r="C76" s="69"/>
      <c r="D76" s="70"/>
      <c r="E76" s="79"/>
      <c r="F76" s="70"/>
      <c r="G76" s="69"/>
    </row>
    <row r="77" spans="2:7" x14ac:dyDescent="0.2">
      <c r="B77" s="68" t="s">
        <v>52</v>
      </c>
      <c r="C77" s="69"/>
      <c r="D77" s="70"/>
      <c r="E77" s="79"/>
      <c r="F77" s="70"/>
      <c r="G77" s="69"/>
    </row>
    <row r="78" spans="2:7" x14ac:dyDescent="0.2">
      <c r="B78" s="68" t="s">
        <v>53</v>
      </c>
      <c r="C78" s="69"/>
      <c r="D78" s="70"/>
      <c r="E78" s="79"/>
      <c r="F78" s="70"/>
      <c r="G78" s="69"/>
    </row>
    <row r="79" spans="2:7" x14ac:dyDescent="0.2">
      <c r="B79" s="68" t="s">
        <v>54</v>
      </c>
      <c r="C79" s="69"/>
      <c r="D79" s="70"/>
      <c r="E79" s="79"/>
      <c r="F79" s="70"/>
      <c r="G79" s="69"/>
    </row>
    <row r="80" spans="2:7" ht="15" customHeight="1" x14ac:dyDescent="0.2">
      <c r="B80" s="68" t="s">
        <v>55</v>
      </c>
      <c r="C80" s="69"/>
      <c r="D80" s="70"/>
      <c r="E80" s="79"/>
      <c r="F80" s="70"/>
      <c r="G80" s="69"/>
    </row>
    <row r="81" spans="2:7" ht="15" customHeight="1" x14ac:dyDescent="0.2">
      <c r="B81" s="73" t="s">
        <v>56</v>
      </c>
      <c r="C81" s="69"/>
      <c r="D81" s="70"/>
      <c r="E81" s="79"/>
      <c r="F81" s="70"/>
      <c r="G81" s="69"/>
    </row>
    <row r="82" spans="2:7" ht="15" customHeight="1" x14ac:dyDescent="0.2">
      <c r="B82" s="68" t="s">
        <v>57</v>
      </c>
      <c r="C82" s="69"/>
      <c r="D82" s="70"/>
      <c r="E82" s="79"/>
      <c r="F82" s="70"/>
      <c r="G82" s="69"/>
    </row>
    <row r="83" spans="2:7" ht="24" x14ac:dyDescent="0.2">
      <c r="B83" s="73" t="s">
        <v>58</v>
      </c>
      <c r="C83" s="69"/>
      <c r="D83" s="70"/>
      <c r="E83" s="80"/>
      <c r="F83" s="70"/>
      <c r="G83" s="69"/>
    </row>
    <row r="84" spans="2:7" x14ac:dyDescent="0.2">
      <c r="B84" s="68" t="s">
        <v>59</v>
      </c>
      <c r="C84" s="69"/>
      <c r="D84" s="70"/>
      <c r="E84" s="70"/>
      <c r="F84" s="70"/>
      <c r="G84" s="69"/>
    </row>
    <row r="85" spans="2:7" x14ac:dyDescent="0.2">
      <c r="B85" s="76" t="s">
        <v>60</v>
      </c>
      <c r="C85" s="77">
        <f>SUM(C69:C84)</f>
        <v>0</v>
      </c>
      <c r="D85" s="77">
        <f>SUM(D69:D84)</f>
        <v>0</v>
      </c>
      <c r="E85" s="77">
        <f>SUM(E69:E84)</f>
        <v>0</v>
      </c>
      <c r="F85" s="77">
        <f>SUM(F69:F84)</f>
        <v>0</v>
      </c>
      <c r="G85" s="77"/>
    </row>
    <row r="86" spans="2:7" ht="15" x14ac:dyDescent="0.25">
      <c r="B86" s="81"/>
      <c r="C86" s="82"/>
      <c r="D86" s="83"/>
      <c r="E86" s="83"/>
      <c r="F86" s="84"/>
      <c r="G86" s="84"/>
    </row>
    <row r="87" spans="2:7" x14ac:dyDescent="0.2">
      <c r="B87" s="85" t="s">
        <v>62</v>
      </c>
      <c r="C87" s="85"/>
      <c r="D87" s="85"/>
      <c r="E87" s="85"/>
      <c r="F87" s="86"/>
      <c r="G87" s="86"/>
    </row>
    <row r="88" spans="2:7" x14ac:dyDescent="0.2">
      <c r="B88" s="87" t="s">
        <v>63</v>
      </c>
      <c r="C88" s="60"/>
      <c r="D88" s="60"/>
      <c r="E88" s="60"/>
      <c r="F88" s="60"/>
      <c r="G88" s="60"/>
    </row>
    <row r="89" spans="2:7" x14ac:dyDescent="0.2">
      <c r="B89" s="87" t="s">
        <v>64</v>
      </c>
      <c r="C89" s="60"/>
      <c r="D89" s="60"/>
      <c r="E89" s="60"/>
      <c r="F89" s="60"/>
      <c r="G89" s="60"/>
    </row>
    <row r="90" spans="2:7" x14ac:dyDescent="0.2">
      <c r="B90" s="87" t="s">
        <v>65</v>
      </c>
      <c r="C90" s="60"/>
      <c r="D90" s="60"/>
      <c r="E90" s="60"/>
      <c r="F90" s="60"/>
      <c r="G90" s="60"/>
    </row>
    <row r="91" spans="2:7" x14ac:dyDescent="0.2">
      <c r="B91" s="87" t="s">
        <v>66</v>
      </c>
      <c r="C91" s="88"/>
      <c r="D91" s="88"/>
      <c r="E91" s="88"/>
      <c r="F91" s="88"/>
      <c r="G91" s="88"/>
    </row>
    <row r="92" spans="2:7" x14ac:dyDescent="0.2">
      <c r="B92" s="87" t="s">
        <v>67</v>
      </c>
      <c r="C92" s="88"/>
      <c r="D92" s="88"/>
      <c r="E92" s="88"/>
      <c r="F92" s="88"/>
      <c r="G92" s="88"/>
    </row>
    <row r="93" spans="2:7" x14ac:dyDescent="0.2">
      <c r="B93" s="89" t="s">
        <v>68</v>
      </c>
      <c r="C93" s="89"/>
      <c r="D93" s="89"/>
      <c r="E93" s="89"/>
      <c r="F93" s="89"/>
      <c r="G93" s="89"/>
    </row>
    <row r="94" spans="2:7" x14ac:dyDescent="0.2">
      <c r="B94" s="89"/>
      <c r="C94" s="89"/>
      <c r="D94" s="89"/>
      <c r="E94" s="89"/>
      <c r="F94" s="89"/>
      <c r="G94" s="89"/>
    </row>
    <row r="95" spans="2:7" x14ac:dyDescent="0.2">
      <c r="B95" s="90" t="s">
        <v>69</v>
      </c>
      <c r="C95" s="90"/>
      <c r="D95" s="90"/>
      <c r="E95" s="90"/>
      <c r="F95" s="90"/>
      <c r="G95" s="90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91"/>
      <c r="C97" s="92"/>
      <c r="D97" s="92" t="s">
        <v>70</v>
      </c>
      <c r="E97" s="92"/>
      <c r="F97" s="92"/>
      <c r="G97" s="93"/>
    </row>
    <row r="98" spans="2:7" x14ac:dyDescent="0.2">
      <c r="B98" s="94" t="s">
        <v>71</v>
      </c>
      <c r="C98" s="94"/>
      <c r="D98" s="94"/>
      <c r="E98" s="94"/>
      <c r="F98" s="95"/>
      <c r="G98" s="96">
        <f>SUM(F38)</f>
        <v>54335.409999999996</v>
      </c>
    </row>
    <row r="99" spans="2:7" x14ac:dyDescent="0.2">
      <c r="B99" s="97" t="s">
        <v>72</v>
      </c>
      <c r="C99" s="98"/>
      <c r="D99" s="99"/>
      <c r="E99" s="99"/>
      <c r="F99" s="100"/>
      <c r="G99" s="101">
        <f>E65</f>
        <v>18041.63</v>
      </c>
    </row>
    <row r="100" spans="2:7" x14ac:dyDescent="0.2">
      <c r="B100" s="94" t="s">
        <v>73</v>
      </c>
      <c r="C100" s="99"/>
      <c r="D100" s="99"/>
      <c r="E100" s="99"/>
      <c r="F100" s="102"/>
      <c r="G100" s="103">
        <f>SUM(G98-G99)</f>
        <v>36293.78</v>
      </c>
    </row>
    <row r="101" spans="2:7" x14ac:dyDescent="0.2">
      <c r="B101" s="97" t="s">
        <v>74</v>
      </c>
      <c r="C101" s="98"/>
      <c r="D101" s="99"/>
      <c r="E101" s="99"/>
      <c r="F101" s="102"/>
      <c r="G101" s="103">
        <v>0</v>
      </c>
    </row>
    <row r="102" spans="2:7" x14ac:dyDescent="0.2">
      <c r="B102" s="104" t="s">
        <v>75</v>
      </c>
      <c r="C102" s="105"/>
      <c r="D102" s="105"/>
      <c r="E102" s="105"/>
      <c r="F102" s="106"/>
      <c r="G102" s="107">
        <f>G100-G101</f>
        <v>36293.78</v>
      </c>
    </row>
    <row r="103" spans="2:7" x14ac:dyDescent="0.2">
      <c r="B103" s="108"/>
      <c r="C103" s="109"/>
      <c r="D103" s="109"/>
      <c r="E103" s="109"/>
      <c r="F103" s="110"/>
      <c r="G103" s="111"/>
    </row>
    <row r="104" spans="2:7" x14ac:dyDescent="0.2">
      <c r="B104" s="108"/>
      <c r="C104" s="109"/>
      <c r="D104" s="109"/>
      <c r="E104" s="109"/>
      <c r="F104" s="110"/>
      <c r="G104" s="111"/>
    </row>
    <row r="105" spans="2:7" x14ac:dyDescent="0.2">
      <c r="B105" s="108"/>
      <c r="C105" s="109"/>
      <c r="D105" s="109"/>
      <c r="E105" s="109"/>
      <c r="F105" s="110"/>
      <c r="G105" s="111"/>
    </row>
    <row r="106" spans="2:7" x14ac:dyDescent="0.2">
      <c r="B106" s="108"/>
      <c r="C106" s="109"/>
      <c r="D106" s="109"/>
      <c r="E106" s="109"/>
      <c r="F106" s="110"/>
      <c r="G106" s="111"/>
    </row>
    <row r="107" spans="2:7" x14ac:dyDescent="0.2">
      <c r="B107" s="108"/>
      <c r="C107" s="109"/>
      <c r="D107" s="109"/>
      <c r="E107" s="109"/>
      <c r="F107" s="110"/>
      <c r="G107" s="111"/>
    </row>
    <row r="108" spans="2:7" x14ac:dyDescent="0.2">
      <c r="B108" s="108"/>
      <c r="C108" s="109"/>
      <c r="D108" s="109"/>
      <c r="E108" s="109"/>
      <c r="F108" s="110"/>
      <c r="G108" s="111"/>
    </row>
    <row r="109" spans="2:7" x14ac:dyDescent="0.2">
      <c r="B109" s="108"/>
      <c r="C109" s="109"/>
      <c r="D109" s="109"/>
      <c r="E109" s="109"/>
      <c r="F109" s="110"/>
      <c r="G109" s="111"/>
    </row>
    <row r="110" spans="2:7" x14ac:dyDescent="0.2">
      <c r="B110" s="108"/>
      <c r="C110" s="109"/>
      <c r="D110" s="109"/>
      <c r="E110" s="109"/>
      <c r="F110" s="110"/>
      <c r="G110" s="111"/>
    </row>
    <row r="111" spans="2:7" x14ac:dyDescent="0.2">
      <c r="B111" s="108"/>
      <c r="C111" s="109"/>
      <c r="D111" s="109"/>
      <c r="E111" s="109"/>
      <c r="F111" s="110"/>
      <c r="G111" s="111"/>
    </row>
    <row r="112" spans="2:7" x14ac:dyDescent="0.2">
      <c r="B112" s="108"/>
      <c r="C112" s="109"/>
      <c r="D112" s="109"/>
      <c r="E112" s="109"/>
      <c r="F112" s="110"/>
      <c r="G112" s="111"/>
    </row>
    <row r="113" spans="2:7" x14ac:dyDescent="0.2">
      <c r="B113" s="108"/>
      <c r="C113" s="109"/>
      <c r="D113" s="109"/>
      <c r="E113" s="109"/>
      <c r="F113" s="110"/>
      <c r="G113" s="111"/>
    </row>
    <row r="114" spans="2:7" x14ac:dyDescent="0.2">
      <c r="B114" s="108"/>
      <c r="C114" s="109"/>
      <c r="D114" s="109"/>
      <c r="E114" s="109"/>
      <c r="F114" s="110"/>
      <c r="G114" s="111"/>
    </row>
    <row r="115" spans="2:7" x14ac:dyDescent="0.2">
      <c r="B115" s="108"/>
      <c r="C115" s="109"/>
      <c r="D115" s="109"/>
      <c r="E115" s="109"/>
      <c r="F115" s="110"/>
      <c r="G115" s="111"/>
    </row>
    <row r="116" spans="2:7" x14ac:dyDescent="0.2">
      <c r="B116" s="108"/>
      <c r="C116" s="109"/>
      <c r="D116" s="109"/>
      <c r="E116" s="109"/>
      <c r="F116" s="110"/>
      <c r="G116" s="111"/>
    </row>
    <row r="117" spans="2:7" x14ac:dyDescent="0.2">
      <c r="B117" s="108"/>
      <c r="C117" s="109"/>
      <c r="D117" s="109"/>
      <c r="E117" s="109"/>
      <c r="F117" s="110"/>
      <c r="G117" s="111"/>
    </row>
    <row r="118" spans="2:7" x14ac:dyDescent="0.2">
      <c r="B118" s="112"/>
      <c r="C118" s="113"/>
      <c r="D118" s="113"/>
      <c r="E118" s="113"/>
      <c r="F118" s="114"/>
      <c r="G118" s="115"/>
    </row>
    <row r="119" spans="2:7" x14ac:dyDescent="0.2">
      <c r="B119" s="112"/>
      <c r="C119" s="113"/>
      <c r="D119" s="113"/>
      <c r="E119" s="113"/>
      <c r="F119" s="114"/>
      <c r="G119" s="115"/>
    </row>
    <row r="120" spans="2:7" x14ac:dyDescent="0.2">
      <c r="B120" s="112"/>
      <c r="C120" s="113"/>
      <c r="D120" s="113"/>
      <c r="E120" s="113"/>
      <c r="F120" s="114"/>
      <c r="G120" s="115"/>
    </row>
    <row r="121" spans="2:7" x14ac:dyDescent="0.2">
      <c r="B121" s="112"/>
      <c r="C121" s="113"/>
      <c r="D121" s="113"/>
      <c r="E121" s="113"/>
      <c r="F121" s="114"/>
      <c r="G121" s="115"/>
    </row>
    <row r="122" spans="2:7" x14ac:dyDescent="0.2">
      <c r="B122" s="112"/>
      <c r="C122" s="113"/>
      <c r="D122" s="113"/>
      <c r="E122" s="113"/>
      <c r="F122" s="114"/>
      <c r="G122" s="115"/>
    </row>
    <row r="123" spans="2:7" x14ac:dyDescent="0.2">
      <c r="B123" s="112"/>
      <c r="C123" s="113"/>
      <c r="D123" s="113"/>
      <c r="E123" s="113"/>
      <c r="F123" s="114"/>
      <c r="G123" s="115"/>
    </row>
    <row r="124" spans="2:7" x14ac:dyDescent="0.2">
      <c r="B124" s="112"/>
      <c r="C124" s="113"/>
      <c r="D124" s="113"/>
      <c r="E124" s="113"/>
      <c r="F124" s="114"/>
      <c r="G124" s="115"/>
    </row>
    <row r="125" spans="2:7" x14ac:dyDescent="0.2">
      <c r="B125" s="112"/>
      <c r="C125" s="113"/>
      <c r="D125" s="113"/>
      <c r="E125" s="113"/>
      <c r="F125" s="114"/>
      <c r="G125" s="115"/>
    </row>
    <row r="126" spans="2:7" x14ac:dyDescent="0.2">
      <c r="B126" s="112"/>
      <c r="C126" s="113"/>
      <c r="D126" s="113"/>
      <c r="E126" s="113"/>
      <c r="F126" s="114"/>
      <c r="G126" s="115"/>
    </row>
    <row r="127" spans="2:7" x14ac:dyDescent="0.2">
      <c r="B127" s="116" t="s">
        <v>76</v>
      </c>
      <c r="C127" s="116"/>
      <c r="D127" s="116"/>
      <c r="E127" s="116"/>
      <c r="F127" s="116"/>
      <c r="G127" s="116"/>
    </row>
    <row r="128" spans="2:7" x14ac:dyDescent="0.2">
      <c r="B128" s="116" t="s">
        <v>77</v>
      </c>
      <c r="C128" s="116"/>
      <c r="D128" s="116"/>
      <c r="E128" s="116"/>
      <c r="F128" s="116"/>
      <c r="G128" s="116"/>
    </row>
    <row r="129" spans="2:7" x14ac:dyDescent="0.2">
      <c r="B129" s="117"/>
      <c r="C129" s="118"/>
      <c r="D129" s="118"/>
      <c r="E129" s="119"/>
      <c r="F129" s="120"/>
      <c r="G129" s="120"/>
    </row>
    <row r="130" spans="2:7" ht="15" x14ac:dyDescent="0.25">
      <c r="B130" s="121"/>
      <c r="C130" s="122"/>
      <c r="D130" s="123"/>
      <c r="E130" s="124"/>
      <c r="F130" s="125"/>
      <c r="G130" s="126"/>
    </row>
    <row r="131" spans="2:7" ht="14.25" x14ac:dyDescent="0.2">
      <c r="B131" s="127"/>
      <c r="C131" s="127"/>
      <c r="D131" s="127"/>
      <c r="E131" s="127"/>
      <c r="F131" s="127"/>
      <c r="G131" s="127"/>
    </row>
    <row r="132" spans="2:7" x14ac:dyDescent="0.2">
      <c r="B132" s="128" t="s">
        <v>78</v>
      </c>
      <c r="C132" s="128"/>
      <c r="D132" s="128"/>
      <c r="E132" s="128"/>
      <c r="F132" s="128"/>
      <c r="G132" s="128"/>
    </row>
    <row r="133" spans="2:7" ht="14.25" x14ac:dyDescent="0.2">
      <c r="B133" s="129"/>
      <c r="C133" s="129"/>
      <c r="D133" s="129"/>
      <c r="E133" s="129"/>
      <c r="F133" s="130"/>
      <c r="G133" s="131"/>
    </row>
    <row r="134" spans="2:7" ht="14.25" x14ac:dyDescent="0.2">
      <c r="B134" s="132"/>
      <c r="C134" s="132"/>
      <c r="D134" s="132"/>
      <c r="E134" s="132"/>
      <c r="F134" s="130"/>
      <c r="G134" s="132"/>
    </row>
    <row r="135" spans="2:7" ht="15" x14ac:dyDescent="0.25">
      <c r="B135" s="133" t="s">
        <v>79</v>
      </c>
      <c r="C135" s="133"/>
      <c r="D135" s="134" t="s">
        <v>80</v>
      </c>
      <c r="E135" s="132"/>
      <c r="F135" s="130"/>
      <c r="G135" s="132"/>
    </row>
    <row r="136" spans="2:7" ht="15" x14ac:dyDescent="0.25">
      <c r="B136" s="133"/>
      <c r="C136" s="133"/>
      <c r="D136" s="135" t="s">
        <v>81</v>
      </c>
      <c r="E136" s="132"/>
      <c r="F136" s="130"/>
      <c r="G136" s="132"/>
    </row>
    <row r="137" spans="2:7" ht="15" x14ac:dyDescent="0.25">
      <c r="B137" s="133"/>
      <c r="C137" s="133"/>
      <c r="D137" s="136" t="s">
        <v>82</v>
      </c>
      <c r="E137" s="132"/>
      <c r="F137" s="130"/>
      <c r="G137" s="132"/>
    </row>
    <row r="138" spans="2:7" ht="15" x14ac:dyDescent="0.25">
      <c r="B138" s="133"/>
      <c r="C138" s="133"/>
      <c r="D138" s="136"/>
      <c r="E138" s="132"/>
      <c r="F138" s="130"/>
      <c r="G138" s="132"/>
    </row>
    <row r="139" spans="2:7" ht="15" x14ac:dyDescent="0.25">
      <c r="B139" s="133"/>
      <c r="C139" s="133"/>
      <c r="D139" s="136"/>
      <c r="E139" s="132"/>
      <c r="F139" s="130"/>
      <c r="G139" s="132"/>
    </row>
    <row r="140" spans="2:7" ht="15" x14ac:dyDescent="0.25">
      <c r="B140" s="133"/>
      <c r="C140" s="133"/>
      <c r="D140" s="136"/>
      <c r="E140" s="132"/>
      <c r="F140" s="130"/>
      <c r="G140" s="132"/>
    </row>
    <row r="141" spans="2:7" ht="15" x14ac:dyDescent="0.25">
      <c r="B141" s="133"/>
      <c r="C141" s="133"/>
      <c r="D141" s="136"/>
      <c r="E141" s="132"/>
      <c r="F141" s="130"/>
      <c r="G141" s="132"/>
    </row>
    <row r="142" spans="2:7" ht="15" x14ac:dyDescent="0.25">
      <c r="B142" s="133"/>
      <c r="C142" s="133"/>
      <c r="D142" s="136"/>
      <c r="E142" s="132"/>
      <c r="F142" s="130"/>
      <c r="G142" s="132"/>
    </row>
    <row r="143" spans="2:7" ht="15" x14ac:dyDescent="0.25">
      <c r="B143" s="133"/>
      <c r="C143" s="133"/>
      <c r="D143" s="136"/>
      <c r="E143" s="132"/>
      <c r="F143" s="130"/>
      <c r="G143" s="132"/>
    </row>
    <row r="144" spans="2:7" ht="15" x14ac:dyDescent="0.25">
      <c r="B144" s="137" t="s">
        <v>83</v>
      </c>
      <c r="C144" s="137"/>
      <c r="D144" s="137"/>
      <c r="E144" s="137"/>
      <c r="F144" s="137"/>
      <c r="G144" s="137"/>
    </row>
    <row r="145" spans="2:7" ht="15" x14ac:dyDescent="0.25">
      <c r="B145" s="133"/>
      <c r="C145" s="133"/>
      <c r="D145" s="134"/>
      <c r="E145" s="132"/>
      <c r="F145" s="130"/>
      <c r="G145" s="132"/>
    </row>
    <row r="146" spans="2:7" ht="15" x14ac:dyDescent="0.25">
      <c r="B146" s="133"/>
      <c r="C146" s="133"/>
      <c r="D146" s="134"/>
      <c r="E146" s="132"/>
      <c r="F146" s="130"/>
      <c r="G146" s="132"/>
    </row>
    <row r="147" spans="2:7" ht="14.25" x14ac:dyDescent="0.2">
      <c r="B147" s="138" t="s">
        <v>84</v>
      </c>
      <c r="C147" s="138"/>
      <c r="D147" s="139" t="s">
        <v>85</v>
      </c>
      <c r="E147" s="139"/>
      <c r="F147" s="140" t="s">
        <v>80</v>
      </c>
      <c r="G147" s="140"/>
    </row>
    <row r="148" spans="2:7" ht="15" x14ac:dyDescent="0.25">
      <c r="B148" s="141" t="s">
        <v>86</v>
      </c>
      <c r="C148" s="141"/>
      <c r="D148" s="142" t="s">
        <v>87</v>
      </c>
      <c r="E148" s="142"/>
      <c r="F148" s="143" t="s">
        <v>88</v>
      </c>
      <c r="G148" s="143"/>
    </row>
    <row r="149" spans="2:7" ht="14.25" x14ac:dyDescent="0.2">
      <c r="B149" s="138"/>
      <c r="C149" s="138"/>
      <c r="D149" s="132"/>
      <c r="E149" s="132"/>
      <c r="F149" s="144"/>
      <c r="G149" s="144"/>
    </row>
  </sheetData>
  <sheetProtection password="CAF4" sheet="1" objects="1" scenarios="1"/>
  <mergeCells count="66">
    <mergeCell ref="D147:E147"/>
    <mergeCell ref="F147:G147"/>
    <mergeCell ref="D148:E148"/>
    <mergeCell ref="F148:G148"/>
    <mergeCell ref="F149:G149"/>
    <mergeCell ref="B99:C99"/>
    <mergeCell ref="B101:C101"/>
    <mergeCell ref="B127:G127"/>
    <mergeCell ref="B128:G128"/>
    <mergeCell ref="B132:G132"/>
    <mergeCell ref="B144:G144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17" zoomScale="120" zoomScaleNormal="120" workbookViewId="0">
      <selection activeCell="D30" sqref="D30:E30"/>
    </sheetView>
  </sheetViews>
  <sheetFormatPr defaultRowHeight="12.75" x14ac:dyDescent="0.2"/>
  <cols>
    <col min="1" max="1" width="18.5703125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68">
        <v>45386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3100.86</v>
      </c>
    </row>
    <row r="14" spans="1:8" x14ac:dyDescent="0.2">
      <c r="A14" s="168">
        <v>45386</v>
      </c>
      <c r="B14" s="175" t="s">
        <v>94</v>
      </c>
      <c r="C14" s="176"/>
      <c r="D14" s="177" t="s">
        <v>97</v>
      </c>
      <c r="E14" s="178"/>
      <c r="F14" s="173" t="s">
        <v>96</v>
      </c>
      <c r="G14" s="174">
        <v>3474.51</v>
      </c>
    </row>
    <row r="15" spans="1:8" s="161" customFormat="1" ht="12.75" customHeight="1" x14ac:dyDescent="0.2">
      <c r="A15" s="168">
        <v>45386</v>
      </c>
      <c r="B15" s="175" t="s">
        <v>94</v>
      </c>
      <c r="C15" s="176"/>
      <c r="D15" s="177" t="s">
        <v>98</v>
      </c>
      <c r="E15" s="178"/>
      <c r="F15" s="173" t="s">
        <v>96</v>
      </c>
      <c r="G15" s="174">
        <v>1630.22</v>
      </c>
    </row>
    <row r="16" spans="1:8" s="161" customFormat="1" ht="12.75" customHeight="1" x14ac:dyDescent="0.2">
      <c r="A16" s="168">
        <v>45397</v>
      </c>
      <c r="B16" s="175" t="s">
        <v>99</v>
      </c>
      <c r="C16" s="176"/>
      <c r="D16" s="177" t="s">
        <v>100</v>
      </c>
      <c r="E16" s="178"/>
      <c r="F16" s="173" t="s">
        <v>101</v>
      </c>
      <c r="G16" s="174">
        <v>4500</v>
      </c>
    </row>
    <row r="17" spans="1:7" s="161" customFormat="1" ht="12.75" customHeight="1" x14ac:dyDescent="0.2">
      <c r="A17" s="179">
        <v>45386</v>
      </c>
      <c r="B17" s="175" t="s">
        <v>102</v>
      </c>
      <c r="C17" s="176"/>
      <c r="D17" s="177" t="s">
        <v>103</v>
      </c>
      <c r="E17" s="178"/>
      <c r="F17" s="173" t="s">
        <v>101</v>
      </c>
      <c r="G17" s="180">
        <v>1238</v>
      </c>
    </row>
    <row r="18" spans="1:7" ht="13.5" customHeight="1" x14ac:dyDescent="0.2">
      <c r="A18" s="181">
        <v>45397</v>
      </c>
      <c r="B18" s="175" t="s">
        <v>104</v>
      </c>
      <c r="C18" s="176"/>
      <c r="D18" s="177" t="s">
        <v>105</v>
      </c>
      <c r="E18" s="178"/>
      <c r="F18" s="173" t="s">
        <v>106</v>
      </c>
      <c r="G18" s="182">
        <v>106.43</v>
      </c>
    </row>
    <row r="19" spans="1:7" x14ac:dyDescent="0.2">
      <c r="A19" s="181">
        <v>45393</v>
      </c>
      <c r="B19" s="175" t="s">
        <v>107</v>
      </c>
      <c r="C19" s="176"/>
      <c r="D19" s="177" t="s">
        <v>108</v>
      </c>
      <c r="E19" s="178"/>
      <c r="F19" s="183" t="s">
        <v>96</v>
      </c>
      <c r="G19" s="182">
        <v>3604.66</v>
      </c>
    </row>
    <row r="20" spans="1:7" s="161" customFormat="1" ht="12.75" customHeight="1" x14ac:dyDescent="0.2">
      <c r="A20" s="179">
        <v>45398</v>
      </c>
      <c r="B20" s="175" t="s">
        <v>109</v>
      </c>
      <c r="C20" s="176"/>
      <c r="D20" s="177" t="s">
        <v>110</v>
      </c>
      <c r="E20" s="178"/>
      <c r="F20" s="173" t="s">
        <v>106</v>
      </c>
      <c r="G20" s="180">
        <v>203.77</v>
      </c>
    </row>
    <row r="21" spans="1:7" x14ac:dyDescent="0.2">
      <c r="A21" s="181">
        <v>45397</v>
      </c>
      <c r="B21" s="175" t="s">
        <v>111</v>
      </c>
      <c r="C21" s="176"/>
      <c r="D21" s="171" t="s">
        <v>112</v>
      </c>
      <c r="E21" s="172"/>
      <c r="F21" s="184" t="s">
        <v>106</v>
      </c>
      <c r="G21" s="182">
        <v>53.18</v>
      </c>
    </row>
    <row r="22" spans="1:7" s="161" customFormat="1" ht="12.75" customHeight="1" x14ac:dyDescent="0.2">
      <c r="A22" s="179">
        <v>45397</v>
      </c>
      <c r="B22" s="175" t="s">
        <v>113</v>
      </c>
      <c r="C22" s="176"/>
      <c r="D22" s="177" t="s">
        <v>114</v>
      </c>
      <c r="E22" s="178"/>
      <c r="F22" s="173" t="s">
        <v>101</v>
      </c>
      <c r="G22" s="180">
        <v>130</v>
      </c>
    </row>
    <row r="23" spans="1:7" x14ac:dyDescent="0.2">
      <c r="A23" s="168">
        <v>45398</v>
      </c>
      <c r="B23" s="175" t="s">
        <v>107</v>
      </c>
      <c r="C23" s="176"/>
      <c r="D23" s="177" t="s">
        <v>115</v>
      </c>
      <c r="E23" s="178"/>
      <c r="F23" s="173" t="s">
        <v>96</v>
      </c>
      <c r="G23" s="174"/>
    </row>
    <row r="24" spans="1:7" s="161" customFormat="1" ht="12.75" customHeight="1" x14ac:dyDescent="0.2">
      <c r="A24" s="179"/>
      <c r="B24" s="175"/>
      <c r="C24" s="176"/>
      <c r="D24" s="177"/>
      <c r="E24" s="178"/>
      <c r="F24" s="173"/>
      <c r="G24" s="180"/>
    </row>
    <row r="25" spans="1:7" ht="11.25" customHeight="1" x14ac:dyDescent="0.2">
      <c r="A25" s="185"/>
      <c r="B25" s="186"/>
      <c r="C25" s="186"/>
      <c r="D25" s="187"/>
      <c r="E25" s="187"/>
      <c r="F25" s="188"/>
      <c r="G25" s="182"/>
    </row>
    <row r="26" spans="1:7" x14ac:dyDescent="0.2">
      <c r="A26" s="181"/>
      <c r="B26" s="175"/>
      <c r="C26" s="176"/>
      <c r="D26" s="171"/>
      <c r="E26" s="172"/>
      <c r="F26" s="173"/>
      <c r="G26" s="182"/>
    </row>
    <row r="27" spans="1:7" x14ac:dyDescent="0.2">
      <c r="A27" s="181"/>
      <c r="B27" s="175"/>
      <c r="C27" s="176"/>
      <c r="D27" s="171"/>
      <c r="E27" s="172"/>
      <c r="F27" s="173"/>
      <c r="G27" s="182"/>
    </row>
    <row r="28" spans="1:7" x14ac:dyDescent="0.2">
      <c r="A28" s="181"/>
      <c r="B28" s="175"/>
      <c r="C28" s="176"/>
      <c r="D28" s="171"/>
      <c r="E28" s="172"/>
      <c r="F28" s="184"/>
      <c r="G28" s="182"/>
    </row>
    <row r="29" spans="1:7" x14ac:dyDescent="0.2">
      <c r="A29" s="181"/>
      <c r="B29" s="175"/>
      <c r="C29" s="176"/>
      <c r="D29" s="171"/>
      <c r="E29" s="172"/>
      <c r="F29" s="184"/>
      <c r="G29" s="182"/>
    </row>
    <row r="30" spans="1:7" x14ac:dyDescent="0.2">
      <c r="A30" s="168"/>
      <c r="B30" s="169"/>
      <c r="C30" s="170"/>
      <c r="D30" s="171"/>
      <c r="E30" s="172"/>
      <c r="F30" s="173"/>
      <c r="G30" s="174"/>
    </row>
    <row r="31" spans="1:7" ht="11.25" customHeight="1" x14ac:dyDescent="0.2">
      <c r="A31" s="181"/>
      <c r="B31" s="175"/>
      <c r="C31" s="176"/>
      <c r="D31" s="177"/>
      <c r="E31" s="178"/>
      <c r="F31" s="184"/>
      <c r="G31" s="182"/>
    </row>
    <row r="32" spans="1:7" ht="11.25" customHeight="1" x14ac:dyDescent="0.2">
      <c r="A32" s="181"/>
      <c r="B32" s="189"/>
      <c r="C32" s="184"/>
      <c r="D32" s="190"/>
      <c r="E32" s="191"/>
      <c r="F32" s="184"/>
      <c r="G32" s="182"/>
    </row>
    <row r="33" spans="1:7" ht="11.25" customHeight="1" x14ac:dyDescent="0.2">
      <c r="A33" s="181"/>
      <c r="B33" s="189"/>
      <c r="C33" s="184"/>
      <c r="D33" s="190"/>
      <c r="E33" s="191"/>
      <c r="F33" s="184"/>
      <c r="G33" s="182"/>
    </row>
    <row r="34" spans="1:7" ht="11.25" customHeight="1" x14ac:dyDescent="0.2">
      <c r="A34" s="181"/>
      <c r="B34" s="189"/>
      <c r="C34" s="184"/>
      <c r="D34" s="190"/>
      <c r="E34" s="191"/>
      <c r="F34" s="184"/>
      <c r="G34" s="182"/>
    </row>
    <row r="35" spans="1:7" ht="11.25" customHeight="1" x14ac:dyDescent="0.2">
      <c r="A35" s="185"/>
      <c r="B35" s="186"/>
      <c r="C35" s="186"/>
      <c r="D35" s="187"/>
      <c r="E35" s="187"/>
      <c r="F35" s="188"/>
      <c r="G35" s="182"/>
    </row>
    <row r="36" spans="1:7" ht="11.25" customHeight="1" x14ac:dyDescent="0.2">
      <c r="A36" s="192" t="s">
        <v>60</v>
      </c>
      <c r="B36" s="193"/>
      <c r="C36" s="193"/>
      <c r="D36" s="193"/>
      <c r="E36" s="193"/>
      <c r="F36" s="194"/>
      <c r="G36" s="195">
        <f>SUM(G13:G35)</f>
        <v>18041.63</v>
      </c>
    </row>
    <row r="37" spans="1:7" ht="11.25" customHeight="1" x14ac:dyDescent="0.2">
      <c r="A37" s="196"/>
      <c r="B37" s="196"/>
      <c r="C37" s="196"/>
      <c r="D37" s="196"/>
      <c r="E37" s="196"/>
      <c r="F37" s="196"/>
      <c r="G37" s="197"/>
    </row>
    <row r="38" spans="1:7" ht="11.25" customHeight="1" x14ac:dyDescent="0.2">
      <c r="A38" s="196"/>
      <c r="B38" s="196"/>
      <c r="C38" s="196"/>
      <c r="D38" s="196"/>
      <c r="E38" s="196"/>
      <c r="F38" s="196"/>
      <c r="G38" s="197"/>
    </row>
    <row r="39" spans="1:7" ht="11.25" customHeight="1" x14ac:dyDescent="0.2">
      <c r="A39" s="196"/>
      <c r="B39" s="196"/>
      <c r="C39" s="196"/>
      <c r="D39" s="196"/>
      <c r="E39" s="196"/>
      <c r="F39" s="196"/>
      <c r="G39" s="197"/>
    </row>
    <row r="40" spans="1:7" ht="11.25" customHeight="1" x14ac:dyDescent="0.2">
      <c r="A40" s="196"/>
      <c r="B40" s="196"/>
      <c r="C40" s="196"/>
      <c r="D40" s="196"/>
      <c r="E40" s="196"/>
      <c r="F40" s="196"/>
      <c r="G40" s="197"/>
    </row>
    <row r="41" spans="1:7" ht="11.25" customHeight="1" x14ac:dyDescent="0.2">
      <c r="A41" s="196"/>
      <c r="B41" s="196"/>
      <c r="C41" s="196"/>
      <c r="D41" s="196"/>
      <c r="E41" s="196"/>
      <c r="F41" s="196"/>
      <c r="G41" s="197"/>
    </row>
    <row r="42" spans="1:7" ht="11.25" customHeight="1" x14ac:dyDescent="0.2">
      <c r="A42" s="196"/>
      <c r="B42" s="196"/>
      <c r="C42" s="196"/>
      <c r="D42" s="196"/>
      <c r="E42" s="196"/>
      <c r="F42" s="196"/>
      <c r="G42" s="197"/>
    </row>
    <row r="43" spans="1:7" ht="11.25" customHeight="1" x14ac:dyDescent="0.2">
      <c r="A43" s="196"/>
      <c r="B43" s="196"/>
      <c r="C43" s="196"/>
      <c r="D43" s="196"/>
      <c r="E43" s="196"/>
      <c r="F43" s="196"/>
      <c r="G43" s="197"/>
    </row>
    <row r="44" spans="1:7" ht="11.25" customHeight="1" x14ac:dyDescent="0.2">
      <c r="A44" s="196"/>
      <c r="B44" s="196"/>
      <c r="C44" s="196"/>
      <c r="D44" s="196"/>
      <c r="E44" s="196"/>
      <c r="F44" s="196"/>
      <c r="G44" s="197"/>
    </row>
    <row r="45" spans="1:7" ht="11.25" customHeight="1" x14ac:dyDescent="0.2">
      <c r="A45" s="196"/>
      <c r="B45" s="196"/>
      <c r="C45" s="196"/>
      <c r="D45" s="196"/>
      <c r="E45" s="196"/>
      <c r="F45" s="196"/>
      <c r="G45" s="197"/>
    </row>
    <row r="46" spans="1:7" ht="11.25" customHeight="1" x14ac:dyDescent="0.2">
      <c r="A46" s="196"/>
      <c r="B46" s="196"/>
      <c r="C46" s="196"/>
      <c r="D46" s="196"/>
      <c r="E46" s="196"/>
      <c r="F46" s="196"/>
      <c r="G46" s="197"/>
    </row>
    <row r="47" spans="1:7" ht="11.25" customHeight="1" x14ac:dyDescent="0.2">
      <c r="A47" s="196"/>
      <c r="B47" s="196"/>
      <c r="C47" s="196"/>
      <c r="D47" s="196"/>
      <c r="E47" s="196"/>
      <c r="F47" s="196"/>
      <c r="G47" s="197"/>
    </row>
    <row r="48" spans="1:7" ht="11.25" customHeight="1" x14ac:dyDescent="0.2">
      <c r="A48" s="196"/>
      <c r="B48" s="196"/>
      <c r="C48" s="196"/>
      <c r="D48" s="196"/>
      <c r="E48" s="196"/>
      <c r="F48" s="196"/>
      <c r="G48" s="197"/>
    </row>
    <row r="49" spans="1:7" ht="11.25" customHeight="1" x14ac:dyDescent="0.2">
      <c r="A49" s="196"/>
      <c r="B49" s="196"/>
      <c r="C49" s="196"/>
      <c r="D49" s="196"/>
      <c r="E49" s="196"/>
      <c r="F49" s="196"/>
      <c r="G49" s="197"/>
    </row>
    <row r="50" spans="1:7" ht="11.25" customHeight="1" x14ac:dyDescent="0.2">
      <c r="A50" s="196"/>
      <c r="B50" s="196"/>
      <c r="C50" s="196"/>
      <c r="D50" s="196"/>
      <c r="E50" s="196"/>
      <c r="F50" s="196"/>
      <c r="G50" s="197"/>
    </row>
    <row r="51" spans="1:7" ht="11.25" customHeight="1" x14ac:dyDescent="0.2">
      <c r="A51" s="196"/>
      <c r="B51" s="196"/>
      <c r="C51" s="196"/>
      <c r="D51" s="196"/>
      <c r="E51" s="196"/>
      <c r="F51" s="196"/>
      <c r="G51" s="197"/>
    </row>
    <row r="52" spans="1:7" ht="11.25" customHeight="1" x14ac:dyDescent="0.2">
      <c r="A52" s="196"/>
      <c r="B52" s="196"/>
      <c r="C52" s="196"/>
      <c r="D52" s="196"/>
      <c r="E52" s="196"/>
      <c r="F52" s="196"/>
      <c r="G52" s="197"/>
    </row>
    <row r="53" spans="1:7" ht="11.25" customHeight="1" x14ac:dyDescent="0.2">
      <c r="A53" s="196"/>
      <c r="B53" s="196"/>
      <c r="C53" s="196"/>
      <c r="D53" s="196"/>
      <c r="E53" s="196"/>
      <c r="F53" s="196"/>
      <c r="G53" s="197"/>
    </row>
    <row r="54" spans="1:7" ht="11.25" customHeight="1" x14ac:dyDescent="0.2">
      <c r="A54" s="196"/>
      <c r="B54" s="196"/>
      <c r="C54" s="196"/>
      <c r="D54" s="196"/>
      <c r="E54" s="196"/>
      <c r="F54" s="196"/>
      <c r="G54" s="197"/>
    </row>
    <row r="55" spans="1:7" ht="11.25" customHeight="1" x14ac:dyDescent="0.2">
      <c r="A55" s="196"/>
      <c r="B55" s="196"/>
      <c r="C55" s="196"/>
      <c r="D55" s="196"/>
      <c r="E55" s="196"/>
      <c r="F55" s="196"/>
      <c r="G55" s="197"/>
    </row>
    <row r="56" spans="1:7" ht="11.25" customHeight="1" x14ac:dyDescent="0.2">
      <c r="A56" s="196"/>
      <c r="B56" s="196"/>
      <c r="C56" s="196"/>
      <c r="D56" s="196"/>
      <c r="E56" s="196"/>
      <c r="F56" s="196"/>
      <c r="G56" s="197"/>
    </row>
    <row r="57" spans="1:7" ht="11.25" customHeight="1" x14ac:dyDescent="0.2">
      <c r="A57" s="196"/>
      <c r="B57" s="196"/>
      <c r="C57" s="196"/>
      <c r="D57" s="196"/>
      <c r="E57" s="196"/>
      <c r="F57" s="196"/>
      <c r="G57" s="197"/>
    </row>
    <row r="58" spans="1:7" ht="11.25" customHeight="1" x14ac:dyDescent="0.2">
      <c r="A58" s="196"/>
      <c r="B58" s="196"/>
      <c r="C58" s="196"/>
      <c r="D58" s="196"/>
      <c r="E58" s="196"/>
      <c r="F58" s="196"/>
      <c r="G58" s="197"/>
    </row>
    <row r="59" spans="1:7" ht="11.25" customHeight="1" x14ac:dyDescent="0.2">
      <c r="A59" s="196"/>
      <c r="B59" s="196"/>
      <c r="C59" s="196"/>
      <c r="D59" s="196"/>
      <c r="E59" s="196"/>
      <c r="F59" s="196"/>
      <c r="G59" s="197"/>
    </row>
    <row r="60" spans="1:7" ht="11.25" customHeight="1" x14ac:dyDescent="0.2">
      <c r="A60" s="196"/>
      <c r="B60" s="196"/>
      <c r="C60" s="196"/>
      <c r="D60" s="196"/>
      <c r="E60" s="196"/>
      <c r="F60" s="196"/>
      <c r="G60" s="197"/>
    </row>
    <row r="61" spans="1:7" ht="11.25" customHeight="1" x14ac:dyDescent="0.2">
      <c r="A61" s="196"/>
      <c r="B61" s="196"/>
      <c r="C61" s="196"/>
      <c r="D61" s="196"/>
      <c r="E61" s="196"/>
      <c r="F61" s="196"/>
      <c r="G61" s="197"/>
    </row>
    <row r="62" spans="1:7" ht="11.25" customHeight="1" x14ac:dyDescent="0.2">
      <c r="A62" s="196"/>
      <c r="B62" s="196"/>
      <c r="C62" s="196"/>
      <c r="D62" s="196"/>
      <c r="E62" s="196"/>
      <c r="F62" s="196"/>
      <c r="G62" s="197"/>
    </row>
    <row r="63" spans="1:7" ht="11.25" customHeight="1" x14ac:dyDescent="0.2">
      <c r="A63" s="196"/>
      <c r="B63" s="196"/>
      <c r="C63" s="196"/>
      <c r="D63" s="196"/>
      <c r="E63" s="196"/>
      <c r="F63" s="196"/>
      <c r="G63" s="197"/>
    </row>
    <row r="64" spans="1:7" ht="11.25" customHeight="1" x14ac:dyDescent="0.2">
      <c r="A64" s="196"/>
      <c r="B64" s="196"/>
      <c r="C64" s="196"/>
      <c r="D64" s="196"/>
      <c r="E64" s="196"/>
      <c r="F64" s="196"/>
      <c r="G64" s="197"/>
    </row>
    <row r="65" spans="1:7" ht="9.9499999999999993" customHeight="1" x14ac:dyDescent="0.2">
      <c r="A65" s="196"/>
      <c r="B65" s="196"/>
      <c r="C65" s="196"/>
      <c r="D65" s="196"/>
      <c r="E65" s="196"/>
      <c r="F65" s="196"/>
      <c r="G65" s="197"/>
    </row>
    <row r="66" spans="1:7" ht="9.9499999999999993" customHeight="1" x14ac:dyDescent="0.2">
      <c r="A66" s="198" t="s">
        <v>116</v>
      </c>
      <c r="B66" s="198"/>
      <c r="C66" s="198"/>
      <c r="D66" s="145" t="s">
        <v>117</v>
      </c>
      <c r="E66" s="145"/>
      <c r="F66" s="145" t="s">
        <v>80</v>
      </c>
      <c r="G66" s="145"/>
    </row>
    <row r="67" spans="1:7" ht="9.9499999999999993" customHeight="1" x14ac:dyDescent="0.2">
      <c r="A67" s="199" t="s">
        <v>118</v>
      </c>
      <c r="B67" s="199"/>
      <c r="C67" s="199"/>
      <c r="D67" s="200" t="s">
        <v>119</v>
      </c>
      <c r="E67" s="200"/>
      <c r="F67" s="144" t="s">
        <v>120</v>
      </c>
      <c r="G67" s="144"/>
    </row>
    <row r="68" spans="1:7" ht="9.9499999999999993" customHeight="1" x14ac:dyDescent="0.2">
      <c r="A68" s="199"/>
      <c r="B68" s="199"/>
      <c r="C68" s="199"/>
      <c r="D68" s="199"/>
      <c r="E68" s="199"/>
      <c r="F68" s="199"/>
      <c r="G68" s="201"/>
    </row>
    <row r="69" spans="1:7" ht="9.9499999999999993" customHeight="1" x14ac:dyDescent="0.2">
      <c r="A69" s="196"/>
      <c r="B69" s="196"/>
      <c r="C69" s="196"/>
      <c r="D69" s="196"/>
      <c r="E69" s="196"/>
      <c r="F69" s="196"/>
      <c r="G69" s="197"/>
    </row>
    <row r="70" spans="1:7" ht="9.9499999999999993" customHeight="1" x14ac:dyDescent="0.2">
      <c r="A70" s="196"/>
      <c r="B70" s="196"/>
      <c r="C70" s="196"/>
      <c r="D70" s="196"/>
      <c r="E70" s="196"/>
      <c r="F70" s="196"/>
      <c r="G70" s="197"/>
    </row>
    <row r="71" spans="1:7" x14ac:dyDescent="0.2">
      <c r="A71" s="196"/>
      <c r="B71" s="196"/>
      <c r="C71" s="196"/>
      <c r="D71" s="196"/>
      <c r="E71" s="196"/>
      <c r="F71" s="196"/>
      <c r="G71" s="197"/>
    </row>
    <row r="72" spans="1:7" x14ac:dyDescent="0.2">
      <c r="A72" s="202" t="s">
        <v>121</v>
      </c>
      <c r="B72" s="202"/>
      <c r="C72" s="202"/>
      <c r="D72" s="202"/>
      <c r="E72" s="196"/>
      <c r="F72" s="196"/>
      <c r="G72" s="197"/>
    </row>
    <row r="73" spans="1:7" x14ac:dyDescent="0.2">
      <c r="A73" s="196"/>
      <c r="B73" s="196"/>
      <c r="C73" s="196"/>
      <c r="D73" s="196"/>
      <c r="E73" s="196"/>
      <c r="F73" s="196"/>
      <c r="G73" s="197"/>
    </row>
    <row r="74" spans="1:7" x14ac:dyDescent="0.2">
      <c r="A74" s="203" t="s">
        <v>122</v>
      </c>
    </row>
    <row r="75" spans="1:7" x14ac:dyDescent="0.2">
      <c r="A75" s="203" t="s">
        <v>123</v>
      </c>
    </row>
    <row r="76" spans="1:7" x14ac:dyDescent="0.2">
      <c r="A76" s="203" t="s">
        <v>124</v>
      </c>
    </row>
    <row r="77" spans="1:7" x14ac:dyDescent="0.2">
      <c r="A77" s="203" t="s">
        <v>125</v>
      </c>
    </row>
    <row r="78" spans="1:7" x14ac:dyDescent="0.2">
      <c r="A78" s="203" t="s">
        <v>126</v>
      </c>
    </row>
  </sheetData>
  <sheetProtection password="CAF4" sheet="1" objects="1" scenarios="1"/>
  <autoFilter ref="A10:G23"/>
  <mergeCells count="53">
    <mergeCell ref="D66:E66"/>
    <mergeCell ref="F66:G66"/>
    <mergeCell ref="D67:E67"/>
    <mergeCell ref="F67:G67"/>
    <mergeCell ref="B31:C31"/>
    <mergeCell ref="D31:E31"/>
    <mergeCell ref="D32:E32"/>
    <mergeCell ref="D33:E33"/>
    <mergeCell ref="D34:E34"/>
    <mergeCell ref="B35:C35"/>
    <mergeCell ref="D35:E35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opLeftCell="A26" zoomScale="120" zoomScaleNormal="120" workbookViewId="0">
      <selection activeCell="F17" sqref="F17:F19"/>
    </sheetView>
  </sheetViews>
  <sheetFormatPr defaultRowHeight="12.75" x14ac:dyDescent="0.2"/>
  <cols>
    <col min="1" max="1" width="18.5703125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68">
        <v>45386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3100.86</v>
      </c>
    </row>
    <row r="14" spans="1:8" x14ac:dyDescent="0.2">
      <c r="A14" s="168">
        <v>45386</v>
      </c>
      <c r="B14" s="175" t="s">
        <v>94</v>
      </c>
      <c r="C14" s="176"/>
      <c r="D14" s="177" t="s">
        <v>97</v>
      </c>
      <c r="E14" s="178"/>
      <c r="F14" s="173" t="s">
        <v>96</v>
      </c>
      <c r="G14" s="174">
        <v>3474.51</v>
      </c>
    </row>
    <row r="15" spans="1:8" s="161" customFormat="1" ht="12.75" customHeight="1" x14ac:dyDescent="0.2">
      <c r="A15" s="168">
        <v>45386</v>
      </c>
      <c r="B15" s="175" t="s">
        <v>94</v>
      </c>
      <c r="C15" s="176"/>
      <c r="D15" s="177" t="s">
        <v>98</v>
      </c>
      <c r="E15" s="178"/>
      <c r="F15" s="173" t="s">
        <v>96</v>
      </c>
      <c r="G15" s="174">
        <v>1630.22</v>
      </c>
    </row>
    <row r="16" spans="1:8" x14ac:dyDescent="0.2">
      <c r="A16" s="181">
        <v>45393</v>
      </c>
      <c r="B16" s="175" t="s">
        <v>107</v>
      </c>
      <c r="C16" s="176"/>
      <c r="D16" s="177" t="s">
        <v>108</v>
      </c>
      <c r="E16" s="178"/>
      <c r="F16" s="183" t="s">
        <v>96</v>
      </c>
      <c r="G16" s="182">
        <v>3604.66</v>
      </c>
    </row>
    <row r="17" spans="1:7" x14ac:dyDescent="0.2">
      <c r="A17" s="168">
        <v>45398</v>
      </c>
      <c r="B17" s="175" t="s">
        <v>107</v>
      </c>
      <c r="C17" s="176"/>
      <c r="D17" s="177" t="s">
        <v>115</v>
      </c>
      <c r="E17" s="178"/>
      <c r="F17" s="173" t="s">
        <v>96</v>
      </c>
      <c r="G17" s="174"/>
    </row>
    <row r="18" spans="1:7" s="161" customFormat="1" ht="12.75" customHeight="1" x14ac:dyDescent="0.2">
      <c r="A18" s="179"/>
      <c r="B18" s="175"/>
      <c r="C18" s="176"/>
      <c r="D18" s="177"/>
      <c r="E18" s="178"/>
      <c r="F18" s="173"/>
      <c r="G18" s="180"/>
    </row>
    <row r="19" spans="1:7" ht="11.25" customHeight="1" x14ac:dyDescent="0.2">
      <c r="A19" s="185"/>
      <c r="B19" s="186"/>
      <c r="C19" s="186"/>
      <c r="D19" s="187"/>
      <c r="E19" s="187"/>
      <c r="F19" s="188"/>
      <c r="G19" s="182"/>
    </row>
    <row r="20" spans="1:7" x14ac:dyDescent="0.2">
      <c r="A20" s="181"/>
      <c r="B20" s="175"/>
      <c r="C20" s="176"/>
      <c r="D20" s="171"/>
      <c r="E20" s="172"/>
      <c r="F20" s="173"/>
      <c r="G20" s="182"/>
    </row>
    <row r="21" spans="1:7" x14ac:dyDescent="0.2">
      <c r="A21" s="181"/>
      <c r="B21" s="175"/>
      <c r="C21" s="176"/>
      <c r="D21" s="171"/>
      <c r="E21" s="172"/>
      <c r="F21" s="173"/>
      <c r="G21" s="182"/>
    </row>
    <row r="22" spans="1:7" x14ac:dyDescent="0.2">
      <c r="A22" s="181"/>
      <c r="B22" s="175"/>
      <c r="C22" s="176"/>
      <c r="D22" s="171"/>
      <c r="E22" s="172"/>
      <c r="F22" s="184"/>
      <c r="G22" s="182"/>
    </row>
    <row r="23" spans="1:7" x14ac:dyDescent="0.2">
      <c r="A23" s="181"/>
      <c r="B23" s="175"/>
      <c r="C23" s="176"/>
      <c r="D23" s="171"/>
      <c r="E23" s="172"/>
      <c r="F23" s="184"/>
      <c r="G23" s="182"/>
    </row>
    <row r="24" spans="1:7" x14ac:dyDescent="0.2">
      <c r="A24" s="168"/>
      <c r="B24" s="169"/>
      <c r="C24" s="170"/>
      <c r="D24" s="171"/>
      <c r="E24" s="172"/>
      <c r="F24" s="173"/>
      <c r="G24" s="174"/>
    </row>
    <row r="25" spans="1:7" ht="11.25" customHeight="1" x14ac:dyDescent="0.2">
      <c r="A25" s="181"/>
      <c r="B25" s="175"/>
      <c r="C25" s="176"/>
      <c r="D25" s="177"/>
      <c r="E25" s="178"/>
      <c r="F25" s="184"/>
      <c r="G25" s="182"/>
    </row>
    <row r="26" spans="1:7" ht="11.25" customHeight="1" x14ac:dyDescent="0.2">
      <c r="A26" s="181"/>
      <c r="B26" s="189"/>
      <c r="C26" s="184"/>
      <c r="D26" s="190"/>
      <c r="E26" s="191"/>
      <c r="F26" s="184"/>
      <c r="G26" s="182"/>
    </row>
    <row r="27" spans="1:7" ht="11.25" customHeight="1" x14ac:dyDescent="0.2">
      <c r="A27" s="181"/>
      <c r="B27" s="189"/>
      <c r="C27" s="184"/>
      <c r="D27" s="190"/>
      <c r="E27" s="191"/>
      <c r="F27" s="184"/>
      <c r="G27" s="182"/>
    </row>
    <row r="28" spans="1:7" ht="11.25" customHeight="1" x14ac:dyDescent="0.2">
      <c r="A28" s="181"/>
      <c r="B28" s="189"/>
      <c r="C28" s="184"/>
      <c r="D28" s="190"/>
      <c r="E28" s="191"/>
      <c r="F28" s="184"/>
      <c r="G28" s="182"/>
    </row>
    <row r="29" spans="1:7" ht="11.25" customHeight="1" x14ac:dyDescent="0.2">
      <c r="A29" s="185"/>
      <c r="B29" s="186"/>
      <c r="C29" s="186"/>
      <c r="D29" s="187"/>
      <c r="E29" s="187"/>
      <c r="F29" s="188"/>
      <c r="G29" s="182"/>
    </row>
    <row r="30" spans="1:7" ht="11.25" customHeight="1" x14ac:dyDescent="0.2">
      <c r="A30" s="192" t="s">
        <v>60</v>
      </c>
      <c r="B30" s="193"/>
      <c r="C30" s="193"/>
      <c r="D30" s="193"/>
      <c r="E30" s="193"/>
      <c r="F30" s="194"/>
      <c r="G30" s="195">
        <f>SUM(G13:G29)</f>
        <v>11810.25</v>
      </c>
    </row>
    <row r="31" spans="1:7" ht="11.25" customHeight="1" x14ac:dyDescent="0.2">
      <c r="A31" s="196"/>
      <c r="B31" s="196"/>
      <c r="C31" s="196"/>
      <c r="D31" s="196"/>
      <c r="E31" s="196"/>
      <c r="F31" s="196"/>
      <c r="G31" s="197"/>
    </row>
    <row r="32" spans="1:7" ht="11.25" customHeight="1" x14ac:dyDescent="0.2">
      <c r="A32" s="196"/>
      <c r="B32" s="196"/>
      <c r="C32" s="196"/>
      <c r="D32" s="196"/>
      <c r="E32" s="196"/>
      <c r="F32" s="196"/>
      <c r="G32" s="197"/>
    </row>
    <row r="33" spans="1:7" ht="11.25" customHeight="1" x14ac:dyDescent="0.2">
      <c r="A33" s="196"/>
      <c r="B33" s="196"/>
      <c r="C33" s="196"/>
      <c r="D33" s="196"/>
      <c r="E33" s="196"/>
      <c r="F33" s="196"/>
      <c r="G33" s="197"/>
    </row>
    <row r="34" spans="1:7" ht="11.25" customHeight="1" x14ac:dyDescent="0.2">
      <c r="A34" s="196"/>
      <c r="B34" s="196"/>
      <c r="C34" s="196"/>
      <c r="D34" s="196"/>
      <c r="E34" s="196"/>
      <c r="F34" s="196"/>
      <c r="G34" s="197"/>
    </row>
    <row r="35" spans="1:7" ht="11.25" customHeight="1" x14ac:dyDescent="0.2">
      <c r="A35" s="196"/>
      <c r="B35" s="196"/>
      <c r="C35" s="196"/>
      <c r="D35" s="196"/>
      <c r="E35" s="196"/>
      <c r="F35" s="196"/>
      <c r="G35" s="197"/>
    </row>
    <row r="36" spans="1:7" ht="11.25" customHeight="1" x14ac:dyDescent="0.2">
      <c r="A36" s="196"/>
      <c r="B36" s="196"/>
      <c r="C36" s="196"/>
      <c r="D36" s="196"/>
      <c r="E36" s="196"/>
      <c r="F36" s="196"/>
      <c r="G36" s="197"/>
    </row>
    <row r="37" spans="1:7" ht="11.25" customHeight="1" x14ac:dyDescent="0.2">
      <c r="A37" s="196"/>
      <c r="B37" s="196"/>
      <c r="C37" s="196"/>
      <c r="D37" s="196"/>
      <c r="E37" s="196"/>
      <c r="F37" s="196"/>
      <c r="G37" s="197"/>
    </row>
    <row r="38" spans="1:7" ht="11.25" customHeight="1" x14ac:dyDescent="0.2">
      <c r="A38" s="196"/>
      <c r="B38" s="196"/>
      <c r="C38" s="196"/>
      <c r="D38" s="196"/>
      <c r="E38" s="196"/>
      <c r="F38" s="196"/>
      <c r="G38" s="197"/>
    </row>
    <row r="39" spans="1:7" ht="11.25" customHeight="1" x14ac:dyDescent="0.2">
      <c r="A39" s="196"/>
      <c r="B39" s="196"/>
      <c r="C39" s="196"/>
      <c r="D39" s="196"/>
      <c r="E39" s="196"/>
      <c r="F39" s="196"/>
      <c r="G39" s="197"/>
    </row>
    <row r="40" spans="1:7" ht="11.25" customHeight="1" x14ac:dyDescent="0.2">
      <c r="A40" s="196"/>
      <c r="B40" s="196"/>
      <c r="C40" s="196"/>
      <c r="D40" s="196"/>
      <c r="E40" s="196"/>
      <c r="F40" s="196"/>
      <c r="G40" s="197"/>
    </row>
    <row r="41" spans="1:7" ht="11.25" customHeight="1" x14ac:dyDescent="0.2">
      <c r="A41" s="196"/>
      <c r="B41" s="196"/>
      <c r="C41" s="196"/>
      <c r="D41" s="196"/>
      <c r="E41" s="196"/>
      <c r="F41" s="196"/>
      <c r="G41" s="197"/>
    </row>
    <row r="42" spans="1:7" ht="11.25" customHeight="1" x14ac:dyDescent="0.2">
      <c r="A42" s="196"/>
      <c r="B42" s="196"/>
      <c r="C42" s="196"/>
      <c r="D42" s="196"/>
      <c r="E42" s="196"/>
      <c r="F42" s="196"/>
      <c r="G42" s="197"/>
    </row>
    <row r="43" spans="1:7" ht="11.25" customHeight="1" x14ac:dyDescent="0.2">
      <c r="A43" s="196"/>
      <c r="B43" s="196"/>
      <c r="C43" s="196"/>
      <c r="D43" s="196"/>
      <c r="E43" s="196"/>
      <c r="F43" s="196"/>
      <c r="G43" s="197"/>
    </row>
    <row r="44" spans="1:7" ht="11.25" customHeight="1" x14ac:dyDescent="0.2">
      <c r="A44" s="196"/>
      <c r="B44" s="196"/>
      <c r="C44" s="196"/>
      <c r="D44" s="196"/>
      <c r="E44" s="196"/>
      <c r="F44" s="196"/>
      <c r="G44" s="197"/>
    </row>
    <row r="45" spans="1:7" ht="11.25" customHeight="1" x14ac:dyDescent="0.2">
      <c r="A45" s="196"/>
      <c r="B45" s="196"/>
      <c r="C45" s="196"/>
      <c r="D45" s="196"/>
      <c r="E45" s="196"/>
      <c r="F45" s="196"/>
      <c r="G45" s="197"/>
    </row>
    <row r="46" spans="1:7" ht="11.25" customHeight="1" x14ac:dyDescent="0.2">
      <c r="A46" s="196"/>
      <c r="B46" s="196"/>
      <c r="C46" s="196"/>
      <c r="D46" s="196"/>
      <c r="E46" s="196"/>
      <c r="F46" s="196"/>
      <c r="G46" s="197"/>
    </row>
    <row r="47" spans="1:7" ht="11.25" customHeight="1" x14ac:dyDescent="0.2">
      <c r="A47" s="196"/>
      <c r="B47" s="196"/>
      <c r="C47" s="196"/>
      <c r="D47" s="196"/>
      <c r="E47" s="196"/>
      <c r="F47" s="196"/>
      <c r="G47" s="197"/>
    </row>
    <row r="48" spans="1:7" ht="11.25" customHeight="1" x14ac:dyDescent="0.2">
      <c r="A48" s="196"/>
      <c r="B48" s="196"/>
      <c r="C48" s="196"/>
      <c r="D48" s="196"/>
      <c r="E48" s="196"/>
      <c r="F48" s="196"/>
      <c r="G48" s="197"/>
    </row>
    <row r="49" spans="1:7" ht="11.25" customHeight="1" x14ac:dyDescent="0.2">
      <c r="A49" s="196"/>
      <c r="B49" s="196"/>
      <c r="C49" s="196"/>
      <c r="D49" s="196"/>
      <c r="E49" s="196"/>
      <c r="F49" s="196"/>
      <c r="G49" s="197"/>
    </row>
    <row r="50" spans="1:7" ht="11.25" customHeight="1" x14ac:dyDescent="0.2">
      <c r="A50" s="196"/>
      <c r="B50" s="196"/>
      <c r="C50" s="196"/>
      <c r="D50" s="196"/>
      <c r="E50" s="196"/>
      <c r="F50" s="196"/>
      <c r="G50" s="197"/>
    </row>
    <row r="51" spans="1:7" ht="11.25" customHeight="1" x14ac:dyDescent="0.2">
      <c r="A51" s="196"/>
      <c r="B51" s="196"/>
      <c r="C51" s="196"/>
      <c r="D51" s="196"/>
      <c r="E51" s="196"/>
      <c r="F51" s="196"/>
      <c r="G51" s="197"/>
    </row>
    <row r="52" spans="1:7" ht="11.25" customHeight="1" x14ac:dyDescent="0.2">
      <c r="A52" s="196"/>
      <c r="B52" s="196"/>
      <c r="C52" s="196"/>
      <c r="D52" s="196"/>
      <c r="E52" s="196"/>
      <c r="F52" s="196"/>
      <c r="G52" s="197"/>
    </row>
    <row r="53" spans="1:7" ht="11.25" customHeight="1" x14ac:dyDescent="0.2">
      <c r="A53" s="196"/>
      <c r="B53" s="196"/>
      <c r="C53" s="196"/>
      <c r="D53" s="196"/>
      <c r="E53" s="196"/>
      <c r="F53" s="196"/>
      <c r="G53" s="197"/>
    </row>
    <row r="54" spans="1:7" ht="11.25" customHeight="1" x14ac:dyDescent="0.2">
      <c r="A54" s="196"/>
      <c r="B54" s="196"/>
      <c r="C54" s="196"/>
      <c r="D54" s="196"/>
      <c r="E54" s="196"/>
      <c r="F54" s="196"/>
      <c r="G54" s="197"/>
    </row>
    <row r="55" spans="1:7" ht="11.25" customHeight="1" x14ac:dyDescent="0.2">
      <c r="A55" s="196"/>
      <c r="B55" s="196"/>
      <c r="C55" s="196"/>
      <c r="D55" s="196"/>
      <c r="E55" s="196"/>
      <c r="F55" s="196"/>
      <c r="G55" s="197"/>
    </row>
    <row r="56" spans="1:7" ht="11.25" customHeight="1" x14ac:dyDescent="0.2">
      <c r="A56" s="196"/>
      <c r="B56" s="196"/>
      <c r="C56" s="196"/>
      <c r="D56" s="196"/>
      <c r="E56" s="196"/>
      <c r="F56" s="196"/>
      <c r="G56" s="197"/>
    </row>
    <row r="57" spans="1:7" ht="11.25" customHeight="1" x14ac:dyDescent="0.2">
      <c r="A57" s="196"/>
      <c r="B57" s="196"/>
      <c r="C57" s="196"/>
      <c r="D57" s="196"/>
      <c r="E57" s="196"/>
      <c r="F57" s="196"/>
      <c r="G57" s="197"/>
    </row>
    <row r="58" spans="1:7" ht="11.25" customHeight="1" x14ac:dyDescent="0.2">
      <c r="A58" s="196"/>
      <c r="B58" s="196"/>
      <c r="C58" s="196"/>
      <c r="D58" s="196"/>
      <c r="E58" s="196"/>
      <c r="F58" s="196"/>
      <c r="G58" s="197"/>
    </row>
    <row r="59" spans="1:7" ht="9.9499999999999993" customHeight="1" x14ac:dyDescent="0.2">
      <c r="A59" s="196"/>
      <c r="B59" s="196"/>
      <c r="C59" s="196"/>
      <c r="D59" s="196"/>
      <c r="E59" s="196"/>
      <c r="F59" s="196"/>
      <c r="G59" s="197"/>
    </row>
    <row r="60" spans="1:7" ht="9.9499999999999993" customHeight="1" x14ac:dyDescent="0.2">
      <c r="A60" s="198" t="s">
        <v>116</v>
      </c>
      <c r="B60" s="198"/>
      <c r="C60" s="198"/>
      <c r="D60" s="145" t="s">
        <v>117</v>
      </c>
      <c r="E60" s="145"/>
      <c r="F60" s="145" t="s">
        <v>80</v>
      </c>
      <c r="G60" s="145"/>
    </row>
    <row r="61" spans="1:7" ht="9.9499999999999993" customHeight="1" x14ac:dyDescent="0.2">
      <c r="A61" s="199" t="s">
        <v>118</v>
      </c>
      <c r="B61" s="199"/>
      <c r="C61" s="199"/>
      <c r="D61" s="200" t="s">
        <v>119</v>
      </c>
      <c r="E61" s="200"/>
      <c r="F61" s="144" t="s">
        <v>120</v>
      </c>
      <c r="G61" s="144"/>
    </row>
    <row r="62" spans="1:7" ht="9.9499999999999993" customHeight="1" x14ac:dyDescent="0.2">
      <c r="A62" s="199"/>
      <c r="B62" s="199"/>
      <c r="C62" s="199"/>
      <c r="D62" s="199"/>
      <c r="E62" s="199"/>
      <c r="F62" s="199"/>
      <c r="G62" s="201"/>
    </row>
    <row r="63" spans="1:7" ht="9.9499999999999993" customHeight="1" x14ac:dyDescent="0.2">
      <c r="A63" s="196"/>
      <c r="B63" s="196"/>
      <c r="C63" s="196"/>
      <c r="D63" s="196"/>
      <c r="E63" s="196"/>
      <c r="F63" s="196"/>
      <c r="G63" s="197"/>
    </row>
    <row r="64" spans="1:7" ht="9.9499999999999993" customHeight="1" x14ac:dyDescent="0.2">
      <c r="A64" s="196"/>
      <c r="B64" s="196"/>
      <c r="C64" s="196"/>
      <c r="D64" s="196"/>
      <c r="E64" s="196"/>
      <c r="F64" s="196"/>
      <c r="G64" s="197"/>
    </row>
    <row r="65" spans="1:7" x14ac:dyDescent="0.2">
      <c r="A65" s="196"/>
      <c r="B65" s="196"/>
      <c r="C65" s="196"/>
      <c r="D65" s="196"/>
      <c r="E65" s="196"/>
      <c r="F65" s="196"/>
      <c r="G65" s="197"/>
    </row>
    <row r="66" spans="1:7" x14ac:dyDescent="0.2">
      <c r="A66" s="202" t="s">
        <v>121</v>
      </c>
      <c r="B66" s="202"/>
      <c r="C66" s="202"/>
      <c r="D66" s="202"/>
      <c r="E66" s="196"/>
      <c r="F66" s="196"/>
      <c r="G66" s="197"/>
    </row>
    <row r="67" spans="1:7" x14ac:dyDescent="0.2">
      <c r="A67" s="196"/>
      <c r="B67" s="196"/>
      <c r="C67" s="196"/>
      <c r="D67" s="196"/>
      <c r="E67" s="196"/>
      <c r="F67" s="196"/>
      <c r="G67" s="197"/>
    </row>
    <row r="68" spans="1:7" x14ac:dyDescent="0.2">
      <c r="A68" s="203" t="s">
        <v>122</v>
      </c>
    </row>
    <row r="69" spans="1:7" x14ac:dyDescent="0.2">
      <c r="A69" s="203" t="s">
        <v>123</v>
      </c>
    </row>
    <row r="70" spans="1:7" x14ac:dyDescent="0.2">
      <c r="A70" s="203" t="s">
        <v>124</v>
      </c>
    </row>
    <row r="71" spans="1:7" x14ac:dyDescent="0.2">
      <c r="A71" s="203" t="s">
        <v>125</v>
      </c>
    </row>
    <row r="72" spans="1:7" x14ac:dyDescent="0.2">
      <c r="A72" s="203" t="s">
        <v>126</v>
      </c>
    </row>
  </sheetData>
  <sheetProtection password="CAF4" sheet="1" objects="1" scenarios="1"/>
  <autoFilter ref="A10:G17"/>
  <mergeCells count="41">
    <mergeCell ref="D60:E60"/>
    <mergeCell ref="F60:G60"/>
    <mergeCell ref="D61:E61"/>
    <mergeCell ref="F61:G61"/>
    <mergeCell ref="B25:C25"/>
    <mergeCell ref="D25:E25"/>
    <mergeCell ref="D26:E26"/>
    <mergeCell ref="D27:E27"/>
    <mergeCell ref="D28:E28"/>
    <mergeCell ref="B29:C29"/>
    <mergeCell ref="D29:E29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7:C17"/>
    <mergeCell ref="D17:E17"/>
    <mergeCell ref="B18:C18"/>
    <mergeCell ref="D18:E18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="120" zoomScaleNormal="120" workbookViewId="0">
      <selection activeCell="F16" sqref="F16"/>
    </sheetView>
  </sheetViews>
  <sheetFormatPr defaultRowHeight="12.75" x14ac:dyDescent="0.2"/>
  <cols>
    <col min="1" max="1" width="18.5703125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45397</v>
      </c>
      <c r="B13" s="175" t="s">
        <v>99</v>
      </c>
      <c r="C13" s="176"/>
      <c r="D13" s="177" t="s">
        <v>100</v>
      </c>
      <c r="E13" s="178"/>
      <c r="F13" s="173" t="s">
        <v>101</v>
      </c>
      <c r="G13" s="174">
        <v>4500</v>
      </c>
    </row>
    <row r="14" spans="1:8" s="161" customFormat="1" ht="12.75" customHeight="1" x14ac:dyDescent="0.2">
      <c r="A14" s="179">
        <v>45386</v>
      </c>
      <c r="B14" s="175" t="s">
        <v>102</v>
      </c>
      <c r="C14" s="176"/>
      <c r="D14" s="177" t="s">
        <v>103</v>
      </c>
      <c r="E14" s="178"/>
      <c r="F14" s="173" t="s">
        <v>101</v>
      </c>
      <c r="G14" s="180">
        <v>1238</v>
      </c>
    </row>
    <row r="15" spans="1:8" s="161" customFormat="1" ht="12.75" customHeight="1" x14ac:dyDescent="0.2">
      <c r="A15" s="179">
        <v>45397</v>
      </c>
      <c r="B15" s="175" t="s">
        <v>113</v>
      </c>
      <c r="C15" s="176"/>
      <c r="D15" s="177" t="s">
        <v>114</v>
      </c>
      <c r="E15" s="178"/>
      <c r="F15" s="173" t="s">
        <v>101</v>
      </c>
      <c r="G15" s="180">
        <v>130</v>
      </c>
    </row>
    <row r="16" spans="1:8" s="161" customFormat="1" ht="12.75" customHeight="1" x14ac:dyDescent="0.2">
      <c r="A16" s="179"/>
      <c r="B16" s="175"/>
      <c r="C16" s="176"/>
      <c r="D16" s="177"/>
      <c r="E16" s="178"/>
      <c r="F16" s="173"/>
      <c r="G16" s="180"/>
    </row>
    <row r="17" spans="1:7" ht="11.25" customHeight="1" x14ac:dyDescent="0.2">
      <c r="A17" s="185"/>
      <c r="B17" s="186"/>
      <c r="C17" s="186"/>
      <c r="D17" s="187"/>
      <c r="E17" s="187"/>
      <c r="F17" s="188"/>
      <c r="G17" s="182"/>
    </row>
    <row r="18" spans="1:7" x14ac:dyDescent="0.2">
      <c r="A18" s="181"/>
      <c r="B18" s="175"/>
      <c r="C18" s="176"/>
      <c r="D18" s="171"/>
      <c r="E18" s="172"/>
      <c r="F18" s="173"/>
      <c r="G18" s="182"/>
    </row>
    <row r="19" spans="1:7" x14ac:dyDescent="0.2">
      <c r="A19" s="181"/>
      <c r="B19" s="175"/>
      <c r="C19" s="176"/>
      <c r="D19" s="171"/>
      <c r="E19" s="172"/>
      <c r="F19" s="173"/>
      <c r="G19" s="182"/>
    </row>
    <row r="20" spans="1:7" x14ac:dyDescent="0.2">
      <c r="A20" s="181"/>
      <c r="B20" s="175"/>
      <c r="C20" s="176"/>
      <c r="D20" s="171"/>
      <c r="E20" s="172"/>
      <c r="F20" s="184"/>
      <c r="G20" s="182"/>
    </row>
    <row r="21" spans="1:7" x14ac:dyDescent="0.2">
      <c r="A21" s="181"/>
      <c r="B21" s="175"/>
      <c r="C21" s="176"/>
      <c r="D21" s="171"/>
      <c r="E21" s="172"/>
      <c r="F21" s="184"/>
      <c r="G21" s="182"/>
    </row>
    <row r="22" spans="1:7" x14ac:dyDescent="0.2">
      <c r="A22" s="168"/>
      <c r="B22" s="169"/>
      <c r="C22" s="170"/>
      <c r="D22" s="171"/>
      <c r="E22" s="172"/>
      <c r="F22" s="173"/>
      <c r="G22" s="174"/>
    </row>
    <row r="23" spans="1:7" ht="11.25" customHeight="1" x14ac:dyDescent="0.2">
      <c r="A23" s="181"/>
      <c r="B23" s="175"/>
      <c r="C23" s="176"/>
      <c r="D23" s="177"/>
      <c r="E23" s="178"/>
      <c r="F23" s="184"/>
      <c r="G23" s="182"/>
    </row>
    <row r="24" spans="1:7" ht="11.25" customHeight="1" x14ac:dyDescent="0.2">
      <c r="A24" s="181"/>
      <c r="B24" s="189"/>
      <c r="C24" s="184"/>
      <c r="D24" s="190"/>
      <c r="E24" s="191"/>
      <c r="F24" s="184"/>
      <c r="G24" s="182"/>
    </row>
    <row r="25" spans="1:7" ht="11.25" customHeight="1" x14ac:dyDescent="0.2">
      <c r="A25" s="181"/>
      <c r="B25" s="189"/>
      <c r="C25" s="184"/>
      <c r="D25" s="190"/>
      <c r="E25" s="191"/>
      <c r="F25" s="184"/>
      <c r="G25" s="182"/>
    </row>
    <row r="26" spans="1:7" ht="11.25" customHeight="1" x14ac:dyDescent="0.2">
      <c r="A26" s="181"/>
      <c r="B26" s="189"/>
      <c r="C26" s="184"/>
      <c r="D26" s="190"/>
      <c r="E26" s="191"/>
      <c r="F26" s="184"/>
      <c r="G26" s="182"/>
    </row>
    <row r="27" spans="1:7" ht="11.25" customHeight="1" x14ac:dyDescent="0.2">
      <c r="A27" s="185"/>
      <c r="B27" s="186"/>
      <c r="C27" s="186"/>
      <c r="D27" s="187"/>
      <c r="E27" s="187"/>
      <c r="F27" s="188"/>
      <c r="G27" s="182"/>
    </row>
    <row r="28" spans="1:7" ht="11.25" customHeight="1" x14ac:dyDescent="0.2">
      <c r="A28" s="192" t="s">
        <v>60</v>
      </c>
      <c r="B28" s="193"/>
      <c r="C28" s="193"/>
      <c r="D28" s="193"/>
      <c r="E28" s="193"/>
      <c r="F28" s="194"/>
      <c r="G28" s="195">
        <f>SUM(G13:G27)</f>
        <v>5868</v>
      </c>
    </row>
    <row r="29" spans="1:7" ht="11.25" customHeight="1" x14ac:dyDescent="0.2">
      <c r="A29" s="196"/>
      <c r="B29" s="196"/>
      <c r="C29" s="196"/>
      <c r="D29" s="196"/>
      <c r="E29" s="196"/>
      <c r="F29" s="196"/>
      <c r="G29" s="197"/>
    </row>
    <row r="30" spans="1:7" ht="11.25" customHeight="1" x14ac:dyDescent="0.2">
      <c r="A30" s="196"/>
      <c r="B30" s="196"/>
      <c r="C30" s="196"/>
      <c r="D30" s="196"/>
      <c r="E30" s="196"/>
      <c r="F30" s="196"/>
      <c r="G30" s="197"/>
    </row>
    <row r="31" spans="1:7" ht="11.25" customHeight="1" x14ac:dyDescent="0.2">
      <c r="A31" s="196"/>
      <c r="B31" s="196"/>
      <c r="C31" s="196"/>
      <c r="D31" s="196"/>
      <c r="E31" s="196"/>
      <c r="F31" s="196"/>
      <c r="G31" s="197"/>
    </row>
    <row r="32" spans="1:7" ht="11.25" customHeight="1" x14ac:dyDescent="0.2">
      <c r="A32" s="196"/>
      <c r="B32" s="196"/>
      <c r="C32" s="196"/>
      <c r="D32" s="196"/>
      <c r="E32" s="196"/>
      <c r="F32" s="196"/>
      <c r="G32" s="197"/>
    </row>
    <row r="33" spans="1:7" ht="11.25" customHeight="1" x14ac:dyDescent="0.2">
      <c r="A33" s="196"/>
      <c r="B33" s="196"/>
      <c r="C33" s="196"/>
      <c r="D33" s="196"/>
      <c r="E33" s="196"/>
      <c r="F33" s="196"/>
      <c r="G33" s="197"/>
    </row>
    <row r="34" spans="1:7" ht="11.25" customHeight="1" x14ac:dyDescent="0.2">
      <c r="A34" s="196"/>
      <c r="B34" s="196"/>
      <c r="C34" s="196"/>
      <c r="D34" s="196"/>
      <c r="E34" s="196"/>
      <c r="F34" s="196"/>
      <c r="G34" s="197"/>
    </row>
    <row r="35" spans="1:7" ht="11.25" customHeight="1" x14ac:dyDescent="0.2">
      <c r="A35" s="196"/>
      <c r="B35" s="196"/>
      <c r="C35" s="196"/>
      <c r="D35" s="196"/>
      <c r="E35" s="196"/>
      <c r="F35" s="196"/>
      <c r="G35" s="197"/>
    </row>
    <row r="36" spans="1:7" ht="11.25" customHeight="1" x14ac:dyDescent="0.2">
      <c r="A36" s="196"/>
      <c r="B36" s="196"/>
      <c r="C36" s="196"/>
      <c r="D36" s="196"/>
      <c r="E36" s="196"/>
      <c r="F36" s="196"/>
      <c r="G36" s="197"/>
    </row>
    <row r="37" spans="1:7" ht="11.25" customHeight="1" x14ac:dyDescent="0.2">
      <c r="A37" s="196"/>
      <c r="B37" s="196"/>
      <c r="C37" s="196"/>
      <c r="D37" s="196"/>
      <c r="E37" s="196"/>
      <c r="F37" s="196"/>
      <c r="G37" s="197"/>
    </row>
    <row r="38" spans="1:7" ht="11.25" customHeight="1" x14ac:dyDescent="0.2">
      <c r="A38" s="196"/>
      <c r="B38" s="196"/>
      <c r="C38" s="196"/>
      <c r="D38" s="196"/>
      <c r="E38" s="196"/>
      <c r="F38" s="196"/>
      <c r="G38" s="197"/>
    </row>
    <row r="39" spans="1:7" ht="11.25" customHeight="1" x14ac:dyDescent="0.2">
      <c r="A39" s="196"/>
      <c r="B39" s="196"/>
      <c r="C39" s="196"/>
      <c r="D39" s="196"/>
      <c r="E39" s="196"/>
      <c r="F39" s="196"/>
      <c r="G39" s="197"/>
    </row>
    <row r="40" spans="1:7" ht="11.25" customHeight="1" x14ac:dyDescent="0.2">
      <c r="A40" s="196"/>
      <c r="B40" s="196"/>
      <c r="C40" s="196"/>
      <c r="D40" s="196"/>
      <c r="E40" s="196"/>
      <c r="F40" s="196"/>
      <c r="G40" s="197"/>
    </row>
    <row r="41" spans="1:7" ht="11.25" customHeight="1" x14ac:dyDescent="0.2">
      <c r="A41" s="196"/>
      <c r="B41" s="196"/>
      <c r="C41" s="196"/>
      <c r="D41" s="196"/>
      <c r="E41" s="196"/>
      <c r="F41" s="196"/>
      <c r="G41" s="197"/>
    </row>
    <row r="42" spans="1:7" ht="11.25" customHeight="1" x14ac:dyDescent="0.2">
      <c r="A42" s="196"/>
      <c r="B42" s="196"/>
      <c r="C42" s="196"/>
      <c r="D42" s="196"/>
      <c r="E42" s="196"/>
      <c r="F42" s="196"/>
      <c r="G42" s="197"/>
    </row>
    <row r="43" spans="1:7" ht="11.25" customHeight="1" x14ac:dyDescent="0.2">
      <c r="A43" s="196"/>
      <c r="B43" s="196"/>
      <c r="C43" s="196"/>
      <c r="D43" s="196"/>
      <c r="E43" s="196"/>
      <c r="F43" s="196"/>
      <c r="G43" s="197"/>
    </row>
    <row r="44" spans="1:7" ht="11.25" customHeight="1" x14ac:dyDescent="0.2">
      <c r="A44" s="196"/>
      <c r="B44" s="196"/>
      <c r="C44" s="196"/>
      <c r="D44" s="196"/>
      <c r="E44" s="196"/>
      <c r="F44" s="196"/>
      <c r="G44" s="197"/>
    </row>
    <row r="45" spans="1:7" ht="11.25" customHeight="1" x14ac:dyDescent="0.2">
      <c r="A45" s="196"/>
      <c r="B45" s="196"/>
      <c r="C45" s="196"/>
      <c r="D45" s="196"/>
      <c r="E45" s="196"/>
      <c r="F45" s="196"/>
      <c r="G45" s="197"/>
    </row>
    <row r="46" spans="1:7" ht="11.25" customHeight="1" x14ac:dyDescent="0.2">
      <c r="A46" s="196"/>
      <c r="B46" s="196"/>
      <c r="C46" s="196"/>
      <c r="D46" s="196"/>
      <c r="E46" s="196"/>
      <c r="F46" s="196"/>
      <c r="G46" s="197"/>
    </row>
    <row r="47" spans="1:7" ht="11.25" customHeight="1" x14ac:dyDescent="0.2">
      <c r="A47" s="196"/>
      <c r="B47" s="196"/>
      <c r="C47" s="196"/>
      <c r="D47" s="196"/>
      <c r="E47" s="196"/>
      <c r="F47" s="196"/>
      <c r="G47" s="197"/>
    </row>
    <row r="48" spans="1:7" ht="11.25" customHeight="1" x14ac:dyDescent="0.2">
      <c r="A48" s="196"/>
      <c r="B48" s="196"/>
      <c r="C48" s="196"/>
      <c r="D48" s="196"/>
      <c r="E48" s="196"/>
      <c r="F48" s="196"/>
      <c r="G48" s="197"/>
    </row>
    <row r="49" spans="1:7" ht="11.25" customHeight="1" x14ac:dyDescent="0.2">
      <c r="A49" s="196"/>
      <c r="B49" s="196"/>
      <c r="C49" s="196"/>
      <c r="D49" s="196"/>
      <c r="E49" s="196"/>
      <c r="F49" s="196"/>
      <c r="G49" s="197"/>
    </row>
    <row r="50" spans="1:7" ht="11.25" customHeight="1" x14ac:dyDescent="0.2">
      <c r="A50" s="196"/>
      <c r="B50" s="196"/>
      <c r="C50" s="196"/>
      <c r="D50" s="196"/>
      <c r="E50" s="196"/>
      <c r="F50" s="196"/>
      <c r="G50" s="197"/>
    </row>
    <row r="51" spans="1:7" ht="11.25" customHeight="1" x14ac:dyDescent="0.2">
      <c r="A51" s="196"/>
      <c r="B51" s="196"/>
      <c r="C51" s="196"/>
      <c r="D51" s="196"/>
      <c r="E51" s="196"/>
      <c r="F51" s="196"/>
      <c r="G51" s="197"/>
    </row>
    <row r="52" spans="1:7" ht="11.25" customHeight="1" x14ac:dyDescent="0.2">
      <c r="A52" s="196"/>
      <c r="B52" s="196"/>
      <c r="C52" s="196"/>
      <c r="D52" s="196"/>
      <c r="E52" s="196"/>
      <c r="F52" s="196"/>
      <c r="G52" s="197"/>
    </row>
    <row r="53" spans="1:7" ht="11.25" customHeight="1" x14ac:dyDescent="0.2">
      <c r="A53" s="196"/>
      <c r="B53" s="196"/>
      <c r="C53" s="196"/>
      <c r="D53" s="196"/>
      <c r="E53" s="196"/>
      <c r="F53" s="196"/>
      <c r="G53" s="197"/>
    </row>
    <row r="54" spans="1:7" ht="11.25" customHeight="1" x14ac:dyDescent="0.2">
      <c r="A54" s="196"/>
      <c r="B54" s="196"/>
      <c r="C54" s="196"/>
      <c r="D54" s="196"/>
      <c r="E54" s="196"/>
      <c r="F54" s="196"/>
      <c r="G54" s="197"/>
    </row>
    <row r="55" spans="1:7" ht="11.25" customHeight="1" x14ac:dyDescent="0.2">
      <c r="A55" s="196"/>
      <c r="B55" s="196"/>
      <c r="C55" s="196"/>
      <c r="D55" s="196"/>
      <c r="E55" s="196"/>
      <c r="F55" s="196"/>
      <c r="G55" s="197"/>
    </row>
    <row r="56" spans="1:7" ht="11.25" customHeight="1" x14ac:dyDescent="0.2">
      <c r="A56" s="196"/>
      <c r="B56" s="196"/>
      <c r="C56" s="196"/>
      <c r="D56" s="196"/>
      <c r="E56" s="196"/>
      <c r="F56" s="196"/>
      <c r="G56" s="197"/>
    </row>
    <row r="57" spans="1:7" ht="9.9499999999999993" customHeight="1" x14ac:dyDescent="0.2">
      <c r="A57" s="196"/>
      <c r="B57" s="196"/>
      <c r="C57" s="196"/>
      <c r="D57" s="196"/>
      <c r="E57" s="196"/>
      <c r="F57" s="196"/>
      <c r="G57" s="197"/>
    </row>
    <row r="58" spans="1:7" ht="9.9499999999999993" customHeight="1" x14ac:dyDescent="0.2">
      <c r="A58" s="198" t="s">
        <v>116</v>
      </c>
      <c r="B58" s="198"/>
      <c r="C58" s="198"/>
      <c r="D58" s="145" t="s">
        <v>117</v>
      </c>
      <c r="E58" s="145"/>
      <c r="F58" s="145" t="s">
        <v>80</v>
      </c>
      <c r="G58" s="145"/>
    </row>
    <row r="59" spans="1:7" ht="9.9499999999999993" customHeight="1" x14ac:dyDescent="0.2">
      <c r="A59" s="199" t="s">
        <v>118</v>
      </c>
      <c r="B59" s="199"/>
      <c r="C59" s="199"/>
      <c r="D59" s="200" t="s">
        <v>119</v>
      </c>
      <c r="E59" s="200"/>
      <c r="F59" s="144" t="s">
        <v>120</v>
      </c>
      <c r="G59" s="144"/>
    </row>
    <row r="60" spans="1:7" ht="9.9499999999999993" customHeight="1" x14ac:dyDescent="0.2">
      <c r="A60" s="199"/>
      <c r="B60" s="199"/>
      <c r="C60" s="199"/>
      <c r="D60" s="199"/>
      <c r="E60" s="199"/>
      <c r="F60" s="199"/>
      <c r="G60" s="201"/>
    </row>
    <row r="61" spans="1:7" ht="9.9499999999999993" customHeight="1" x14ac:dyDescent="0.2">
      <c r="A61" s="196"/>
      <c r="B61" s="196"/>
      <c r="C61" s="196"/>
      <c r="D61" s="196"/>
      <c r="E61" s="196"/>
      <c r="F61" s="196"/>
      <c r="G61" s="197"/>
    </row>
    <row r="62" spans="1:7" ht="9.9499999999999993" customHeight="1" x14ac:dyDescent="0.2">
      <c r="A62" s="196"/>
      <c r="B62" s="196"/>
      <c r="C62" s="196"/>
      <c r="D62" s="196"/>
      <c r="E62" s="196"/>
      <c r="F62" s="196"/>
      <c r="G62" s="197"/>
    </row>
    <row r="63" spans="1:7" x14ac:dyDescent="0.2">
      <c r="A63" s="196"/>
      <c r="B63" s="196"/>
      <c r="C63" s="196"/>
      <c r="D63" s="196"/>
      <c r="E63" s="196"/>
      <c r="F63" s="196"/>
      <c r="G63" s="197"/>
    </row>
    <row r="64" spans="1:7" x14ac:dyDescent="0.2">
      <c r="A64" s="202" t="s">
        <v>121</v>
      </c>
      <c r="B64" s="202"/>
      <c r="C64" s="202"/>
      <c r="D64" s="202"/>
      <c r="E64" s="196"/>
      <c r="F64" s="196"/>
      <c r="G64" s="197"/>
    </row>
    <row r="65" spans="1:7" x14ac:dyDescent="0.2">
      <c r="A65" s="196"/>
      <c r="B65" s="196"/>
      <c r="C65" s="196"/>
      <c r="D65" s="196"/>
      <c r="E65" s="196"/>
      <c r="F65" s="196"/>
      <c r="G65" s="197"/>
    </row>
    <row r="66" spans="1:7" x14ac:dyDescent="0.2">
      <c r="A66" s="203" t="s">
        <v>122</v>
      </c>
    </row>
    <row r="67" spans="1:7" x14ac:dyDescent="0.2">
      <c r="A67" s="203" t="s">
        <v>123</v>
      </c>
    </row>
    <row r="68" spans="1:7" x14ac:dyDescent="0.2">
      <c r="A68" s="203" t="s">
        <v>124</v>
      </c>
    </row>
    <row r="69" spans="1:7" x14ac:dyDescent="0.2">
      <c r="A69" s="203" t="s">
        <v>125</v>
      </c>
    </row>
    <row r="70" spans="1:7" x14ac:dyDescent="0.2">
      <c r="A70" s="203" t="s">
        <v>126</v>
      </c>
    </row>
  </sheetData>
  <autoFilter ref="A10:G15"/>
  <mergeCells count="37">
    <mergeCell ref="D58:E58"/>
    <mergeCell ref="F58:G58"/>
    <mergeCell ref="D59:E59"/>
    <mergeCell ref="F59:G59"/>
    <mergeCell ref="B23:C23"/>
    <mergeCell ref="D23:E23"/>
    <mergeCell ref="D24:E24"/>
    <mergeCell ref="D25:E25"/>
    <mergeCell ref="D26:E26"/>
    <mergeCell ref="B27:C27"/>
    <mergeCell ref="D27:E27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5:C15"/>
    <mergeCell ref="D15:E15"/>
    <mergeCell ref="B16:C16"/>
    <mergeCell ref="D16:E16"/>
    <mergeCell ref="B13:C13"/>
    <mergeCell ref="D13:E13"/>
    <mergeCell ref="B14:C14"/>
    <mergeCell ref="D14:E14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4" zoomScale="120" zoomScaleNormal="120" workbookViewId="0">
      <selection activeCell="F16" sqref="F16:F17"/>
    </sheetView>
  </sheetViews>
  <sheetFormatPr defaultRowHeight="12.75" x14ac:dyDescent="0.2"/>
  <cols>
    <col min="1" max="1" width="18.5703125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ht="13.5" customHeight="1" x14ac:dyDescent="0.2">
      <c r="A13" s="181">
        <v>45397</v>
      </c>
      <c r="B13" s="175" t="s">
        <v>104</v>
      </c>
      <c r="C13" s="176"/>
      <c r="D13" s="177" t="s">
        <v>105</v>
      </c>
      <c r="E13" s="178"/>
      <c r="F13" s="173" t="s">
        <v>106</v>
      </c>
      <c r="G13" s="182">
        <v>106.43</v>
      </c>
    </row>
    <row r="14" spans="1:8" s="161" customFormat="1" ht="12.75" customHeight="1" x14ac:dyDescent="0.2">
      <c r="A14" s="179">
        <v>45398</v>
      </c>
      <c r="B14" s="175" t="s">
        <v>109</v>
      </c>
      <c r="C14" s="176"/>
      <c r="D14" s="177" t="s">
        <v>110</v>
      </c>
      <c r="E14" s="178"/>
      <c r="F14" s="173" t="s">
        <v>106</v>
      </c>
      <c r="G14" s="180">
        <v>203.77</v>
      </c>
    </row>
    <row r="15" spans="1:8" x14ac:dyDescent="0.2">
      <c r="A15" s="181">
        <v>45397</v>
      </c>
      <c r="B15" s="175" t="s">
        <v>111</v>
      </c>
      <c r="C15" s="176"/>
      <c r="D15" s="171" t="s">
        <v>112</v>
      </c>
      <c r="E15" s="172"/>
      <c r="F15" s="184" t="s">
        <v>106</v>
      </c>
      <c r="G15" s="182">
        <v>53.18</v>
      </c>
    </row>
    <row r="16" spans="1:8" s="161" customFormat="1" ht="12.75" customHeight="1" x14ac:dyDescent="0.2">
      <c r="A16" s="179"/>
      <c r="B16" s="175"/>
      <c r="C16" s="176"/>
      <c r="D16" s="177"/>
      <c r="E16" s="178"/>
      <c r="F16" s="173"/>
      <c r="G16" s="180"/>
    </row>
    <row r="17" spans="1:7" ht="11.25" customHeight="1" x14ac:dyDescent="0.2">
      <c r="A17" s="185"/>
      <c r="B17" s="186"/>
      <c r="C17" s="186"/>
      <c r="D17" s="187"/>
      <c r="E17" s="187"/>
      <c r="F17" s="188"/>
      <c r="G17" s="182"/>
    </row>
    <row r="18" spans="1:7" x14ac:dyDescent="0.2">
      <c r="A18" s="181"/>
      <c r="B18" s="175"/>
      <c r="C18" s="176"/>
      <c r="D18" s="171"/>
      <c r="E18" s="172"/>
      <c r="F18" s="173"/>
      <c r="G18" s="182"/>
    </row>
    <row r="19" spans="1:7" x14ac:dyDescent="0.2">
      <c r="A19" s="181"/>
      <c r="B19" s="175"/>
      <c r="C19" s="176"/>
      <c r="D19" s="171"/>
      <c r="E19" s="172"/>
      <c r="F19" s="173"/>
      <c r="G19" s="182"/>
    </row>
    <row r="20" spans="1:7" x14ac:dyDescent="0.2">
      <c r="A20" s="181"/>
      <c r="B20" s="175"/>
      <c r="C20" s="176"/>
      <c r="D20" s="171"/>
      <c r="E20" s="172"/>
      <c r="F20" s="184"/>
      <c r="G20" s="182"/>
    </row>
    <row r="21" spans="1:7" x14ac:dyDescent="0.2">
      <c r="A21" s="181"/>
      <c r="B21" s="175"/>
      <c r="C21" s="176"/>
      <c r="D21" s="171"/>
      <c r="E21" s="172"/>
      <c r="F21" s="184"/>
      <c r="G21" s="182"/>
    </row>
    <row r="22" spans="1:7" x14ac:dyDescent="0.2">
      <c r="A22" s="168"/>
      <c r="B22" s="169"/>
      <c r="C22" s="170"/>
      <c r="D22" s="171"/>
      <c r="E22" s="172"/>
      <c r="F22" s="173"/>
      <c r="G22" s="174"/>
    </row>
    <row r="23" spans="1:7" ht="11.25" customHeight="1" x14ac:dyDescent="0.2">
      <c r="A23" s="181"/>
      <c r="B23" s="175"/>
      <c r="C23" s="176"/>
      <c r="D23" s="177"/>
      <c r="E23" s="178"/>
      <c r="F23" s="184"/>
      <c r="G23" s="182"/>
    </row>
    <row r="24" spans="1:7" ht="11.25" customHeight="1" x14ac:dyDescent="0.2">
      <c r="A24" s="181"/>
      <c r="B24" s="189"/>
      <c r="C24" s="184"/>
      <c r="D24" s="190"/>
      <c r="E24" s="191"/>
      <c r="F24" s="184"/>
      <c r="G24" s="182"/>
    </row>
    <row r="25" spans="1:7" ht="11.25" customHeight="1" x14ac:dyDescent="0.2">
      <c r="A25" s="181"/>
      <c r="B25" s="189"/>
      <c r="C25" s="184"/>
      <c r="D25" s="190"/>
      <c r="E25" s="191"/>
      <c r="F25" s="184"/>
      <c r="G25" s="182"/>
    </row>
    <row r="26" spans="1:7" ht="11.25" customHeight="1" x14ac:dyDescent="0.2">
      <c r="A26" s="181"/>
      <c r="B26" s="189"/>
      <c r="C26" s="184"/>
      <c r="D26" s="190"/>
      <c r="E26" s="191"/>
      <c r="F26" s="184"/>
      <c r="G26" s="182"/>
    </row>
    <row r="27" spans="1:7" ht="11.25" customHeight="1" x14ac:dyDescent="0.2">
      <c r="A27" s="185"/>
      <c r="B27" s="186"/>
      <c r="C27" s="186"/>
      <c r="D27" s="187"/>
      <c r="E27" s="187"/>
      <c r="F27" s="188"/>
      <c r="G27" s="182"/>
    </row>
    <row r="28" spans="1:7" ht="11.25" customHeight="1" x14ac:dyDescent="0.2">
      <c r="A28" s="192" t="s">
        <v>60</v>
      </c>
      <c r="B28" s="193"/>
      <c r="C28" s="193"/>
      <c r="D28" s="193"/>
      <c r="E28" s="193"/>
      <c r="F28" s="194"/>
      <c r="G28" s="195">
        <f>SUM(G13:G27)</f>
        <v>363.38000000000005</v>
      </c>
    </row>
    <row r="29" spans="1:7" ht="11.25" customHeight="1" x14ac:dyDescent="0.2">
      <c r="A29" s="196"/>
      <c r="B29" s="196"/>
      <c r="C29" s="196"/>
      <c r="D29" s="196"/>
      <c r="E29" s="196"/>
      <c r="F29" s="196"/>
      <c r="G29" s="197"/>
    </row>
    <row r="30" spans="1:7" ht="11.25" customHeight="1" x14ac:dyDescent="0.2">
      <c r="A30" s="196"/>
      <c r="B30" s="196"/>
      <c r="C30" s="196"/>
      <c r="D30" s="196"/>
      <c r="E30" s="196"/>
      <c r="F30" s="196"/>
      <c r="G30" s="197"/>
    </row>
    <row r="31" spans="1:7" ht="11.25" customHeight="1" x14ac:dyDescent="0.2">
      <c r="A31" s="196"/>
      <c r="B31" s="196"/>
      <c r="C31" s="196"/>
      <c r="D31" s="196"/>
      <c r="E31" s="196"/>
      <c r="F31" s="196"/>
      <c r="G31" s="197"/>
    </row>
    <row r="32" spans="1:7" ht="11.25" customHeight="1" x14ac:dyDescent="0.2">
      <c r="A32" s="196"/>
      <c r="B32" s="196"/>
      <c r="C32" s="196"/>
      <c r="D32" s="196"/>
      <c r="E32" s="196"/>
      <c r="F32" s="196"/>
      <c r="G32" s="197"/>
    </row>
    <row r="33" spans="1:7" ht="11.25" customHeight="1" x14ac:dyDescent="0.2">
      <c r="A33" s="196"/>
      <c r="B33" s="196"/>
      <c r="C33" s="196"/>
      <c r="D33" s="196"/>
      <c r="E33" s="196"/>
      <c r="F33" s="196"/>
      <c r="G33" s="197"/>
    </row>
    <row r="34" spans="1:7" ht="11.25" customHeight="1" x14ac:dyDescent="0.2">
      <c r="A34" s="196"/>
      <c r="B34" s="196"/>
      <c r="C34" s="196"/>
      <c r="D34" s="196"/>
      <c r="E34" s="196"/>
      <c r="F34" s="196"/>
      <c r="G34" s="197"/>
    </row>
    <row r="35" spans="1:7" ht="11.25" customHeight="1" x14ac:dyDescent="0.2">
      <c r="A35" s="196"/>
      <c r="B35" s="196"/>
      <c r="C35" s="196"/>
      <c r="D35" s="196"/>
      <c r="E35" s="196"/>
      <c r="F35" s="196"/>
      <c r="G35" s="197"/>
    </row>
    <row r="36" spans="1:7" ht="11.25" customHeight="1" x14ac:dyDescent="0.2">
      <c r="A36" s="196"/>
      <c r="B36" s="196"/>
      <c r="C36" s="196"/>
      <c r="D36" s="196"/>
      <c r="E36" s="196"/>
      <c r="F36" s="196"/>
      <c r="G36" s="197"/>
    </row>
    <row r="37" spans="1:7" ht="11.25" customHeight="1" x14ac:dyDescent="0.2">
      <c r="A37" s="196"/>
      <c r="B37" s="196"/>
      <c r="C37" s="196"/>
      <c r="D37" s="196"/>
      <c r="E37" s="196"/>
      <c r="F37" s="196"/>
      <c r="G37" s="197"/>
    </row>
    <row r="38" spans="1:7" ht="11.25" customHeight="1" x14ac:dyDescent="0.2">
      <c r="A38" s="196"/>
      <c r="B38" s="196"/>
      <c r="C38" s="196"/>
      <c r="D38" s="196"/>
      <c r="E38" s="196"/>
      <c r="F38" s="196"/>
      <c r="G38" s="197"/>
    </row>
    <row r="39" spans="1:7" ht="11.25" customHeight="1" x14ac:dyDescent="0.2">
      <c r="A39" s="196"/>
      <c r="B39" s="196"/>
      <c r="C39" s="196"/>
      <c r="D39" s="196"/>
      <c r="E39" s="196"/>
      <c r="F39" s="196"/>
      <c r="G39" s="197"/>
    </row>
    <row r="40" spans="1:7" ht="11.25" customHeight="1" x14ac:dyDescent="0.2">
      <c r="A40" s="196"/>
      <c r="B40" s="196"/>
      <c r="C40" s="196"/>
      <c r="D40" s="196"/>
      <c r="E40" s="196"/>
      <c r="F40" s="196"/>
      <c r="G40" s="197"/>
    </row>
    <row r="41" spans="1:7" ht="11.25" customHeight="1" x14ac:dyDescent="0.2">
      <c r="A41" s="196"/>
      <c r="B41" s="196"/>
      <c r="C41" s="196"/>
      <c r="D41" s="196"/>
      <c r="E41" s="196"/>
      <c r="F41" s="196"/>
      <c r="G41" s="197"/>
    </row>
    <row r="42" spans="1:7" ht="11.25" customHeight="1" x14ac:dyDescent="0.2">
      <c r="A42" s="196"/>
      <c r="B42" s="196"/>
      <c r="C42" s="196"/>
      <c r="D42" s="196"/>
      <c r="E42" s="196"/>
      <c r="F42" s="196"/>
      <c r="G42" s="197"/>
    </row>
    <row r="43" spans="1:7" ht="11.25" customHeight="1" x14ac:dyDescent="0.2">
      <c r="A43" s="196"/>
      <c r="B43" s="196"/>
      <c r="C43" s="196"/>
      <c r="D43" s="196"/>
      <c r="E43" s="196"/>
      <c r="F43" s="196"/>
      <c r="G43" s="197"/>
    </row>
    <row r="44" spans="1:7" ht="11.25" customHeight="1" x14ac:dyDescent="0.2">
      <c r="A44" s="196"/>
      <c r="B44" s="196"/>
      <c r="C44" s="196"/>
      <c r="D44" s="196"/>
      <c r="E44" s="196"/>
      <c r="F44" s="196"/>
      <c r="G44" s="197"/>
    </row>
    <row r="45" spans="1:7" ht="11.25" customHeight="1" x14ac:dyDescent="0.2">
      <c r="A45" s="196"/>
      <c r="B45" s="196"/>
      <c r="C45" s="196"/>
      <c r="D45" s="196"/>
      <c r="E45" s="196"/>
      <c r="F45" s="196"/>
      <c r="G45" s="197"/>
    </row>
    <row r="46" spans="1:7" ht="11.25" customHeight="1" x14ac:dyDescent="0.2">
      <c r="A46" s="196"/>
      <c r="B46" s="196"/>
      <c r="C46" s="196"/>
      <c r="D46" s="196"/>
      <c r="E46" s="196"/>
      <c r="F46" s="196"/>
      <c r="G46" s="197"/>
    </row>
    <row r="47" spans="1:7" ht="11.25" customHeight="1" x14ac:dyDescent="0.2">
      <c r="A47" s="196"/>
      <c r="B47" s="196"/>
      <c r="C47" s="196"/>
      <c r="D47" s="196"/>
      <c r="E47" s="196"/>
      <c r="F47" s="196"/>
      <c r="G47" s="197"/>
    </row>
    <row r="48" spans="1:7" ht="11.25" customHeight="1" x14ac:dyDescent="0.2">
      <c r="A48" s="196"/>
      <c r="B48" s="196"/>
      <c r="C48" s="196"/>
      <c r="D48" s="196"/>
      <c r="E48" s="196"/>
      <c r="F48" s="196"/>
      <c r="G48" s="197"/>
    </row>
    <row r="49" spans="1:7" ht="11.25" customHeight="1" x14ac:dyDescent="0.2">
      <c r="A49" s="196"/>
      <c r="B49" s="196"/>
      <c r="C49" s="196"/>
      <c r="D49" s="196"/>
      <c r="E49" s="196"/>
      <c r="F49" s="196"/>
      <c r="G49" s="197"/>
    </row>
    <row r="50" spans="1:7" ht="11.25" customHeight="1" x14ac:dyDescent="0.2">
      <c r="A50" s="196"/>
      <c r="B50" s="196"/>
      <c r="C50" s="196"/>
      <c r="D50" s="196"/>
      <c r="E50" s="196"/>
      <c r="F50" s="196"/>
      <c r="G50" s="197"/>
    </row>
    <row r="51" spans="1:7" ht="11.25" customHeight="1" x14ac:dyDescent="0.2">
      <c r="A51" s="196"/>
      <c r="B51" s="196"/>
      <c r="C51" s="196"/>
      <c r="D51" s="196"/>
      <c r="E51" s="196"/>
      <c r="F51" s="196"/>
      <c r="G51" s="197"/>
    </row>
    <row r="52" spans="1:7" ht="11.25" customHeight="1" x14ac:dyDescent="0.2">
      <c r="A52" s="196"/>
      <c r="B52" s="196"/>
      <c r="C52" s="196"/>
      <c r="D52" s="196"/>
      <c r="E52" s="196"/>
      <c r="F52" s="196"/>
      <c r="G52" s="197"/>
    </row>
    <row r="53" spans="1:7" ht="11.25" customHeight="1" x14ac:dyDescent="0.2">
      <c r="A53" s="196"/>
      <c r="B53" s="196"/>
      <c r="C53" s="196"/>
      <c r="D53" s="196"/>
      <c r="E53" s="196"/>
      <c r="F53" s="196"/>
      <c r="G53" s="197"/>
    </row>
    <row r="54" spans="1:7" ht="11.25" customHeight="1" x14ac:dyDescent="0.2">
      <c r="A54" s="196"/>
      <c r="B54" s="196"/>
      <c r="C54" s="196"/>
      <c r="D54" s="196"/>
      <c r="E54" s="196"/>
      <c r="F54" s="196"/>
      <c r="G54" s="197"/>
    </row>
    <row r="55" spans="1:7" ht="11.25" customHeight="1" x14ac:dyDescent="0.2">
      <c r="A55" s="196"/>
      <c r="B55" s="196"/>
      <c r="C55" s="196"/>
      <c r="D55" s="196"/>
      <c r="E55" s="196"/>
      <c r="F55" s="196"/>
      <c r="G55" s="197"/>
    </row>
    <row r="56" spans="1:7" ht="11.25" customHeight="1" x14ac:dyDescent="0.2">
      <c r="A56" s="196"/>
      <c r="B56" s="196"/>
      <c r="C56" s="196"/>
      <c r="D56" s="196"/>
      <c r="E56" s="196"/>
      <c r="F56" s="196"/>
      <c r="G56" s="197"/>
    </row>
    <row r="57" spans="1:7" ht="9.9499999999999993" customHeight="1" x14ac:dyDescent="0.2">
      <c r="A57" s="196"/>
      <c r="B57" s="196"/>
      <c r="C57" s="196"/>
      <c r="D57" s="196"/>
      <c r="E57" s="196"/>
      <c r="F57" s="196"/>
      <c r="G57" s="197"/>
    </row>
    <row r="58" spans="1:7" ht="9.9499999999999993" customHeight="1" x14ac:dyDescent="0.2">
      <c r="A58" s="198" t="s">
        <v>116</v>
      </c>
      <c r="B58" s="198"/>
      <c r="C58" s="198"/>
      <c r="D58" s="145" t="s">
        <v>117</v>
      </c>
      <c r="E58" s="145"/>
      <c r="F58" s="145" t="s">
        <v>80</v>
      </c>
      <c r="G58" s="145"/>
    </row>
    <row r="59" spans="1:7" ht="9.9499999999999993" customHeight="1" x14ac:dyDescent="0.2">
      <c r="A59" s="199" t="s">
        <v>118</v>
      </c>
      <c r="B59" s="199"/>
      <c r="C59" s="199"/>
      <c r="D59" s="200" t="s">
        <v>119</v>
      </c>
      <c r="E59" s="200"/>
      <c r="F59" s="144" t="s">
        <v>120</v>
      </c>
      <c r="G59" s="144"/>
    </row>
    <row r="60" spans="1:7" ht="9.9499999999999993" customHeight="1" x14ac:dyDescent="0.2">
      <c r="A60" s="199"/>
      <c r="B60" s="199"/>
      <c r="C60" s="199"/>
      <c r="D60" s="199"/>
      <c r="E60" s="199"/>
      <c r="F60" s="199"/>
      <c r="G60" s="201"/>
    </row>
    <row r="61" spans="1:7" ht="9.9499999999999993" customHeight="1" x14ac:dyDescent="0.2">
      <c r="A61" s="196"/>
      <c r="B61" s="196"/>
      <c r="C61" s="196"/>
      <c r="D61" s="196"/>
      <c r="E61" s="196"/>
      <c r="F61" s="196"/>
      <c r="G61" s="197"/>
    </row>
    <row r="62" spans="1:7" ht="9.9499999999999993" customHeight="1" x14ac:dyDescent="0.2">
      <c r="A62" s="196"/>
      <c r="B62" s="196"/>
      <c r="C62" s="196"/>
      <c r="D62" s="196"/>
      <c r="E62" s="196"/>
      <c r="F62" s="196"/>
      <c r="G62" s="197"/>
    </row>
    <row r="63" spans="1:7" x14ac:dyDescent="0.2">
      <c r="A63" s="196"/>
      <c r="B63" s="196"/>
      <c r="C63" s="196"/>
      <c r="D63" s="196"/>
      <c r="E63" s="196"/>
      <c r="F63" s="196"/>
      <c r="G63" s="197"/>
    </row>
    <row r="64" spans="1:7" x14ac:dyDescent="0.2">
      <c r="A64" s="202" t="s">
        <v>121</v>
      </c>
      <c r="B64" s="202"/>
      <c r="C64" s="202"/>
      <c r="D64" s="202"/>
      <c r="E64" s="196"/>
      <c r="F64" s="196"/>
      <c r="G64" s="197"/>
    </row>
    <row r="65" spans="1:7" x14ac:dyDescent="0.2">
      <c r="A65" s="196"/>
      <c r="B65" s="196"/>
      <c r="C65" s="196"/>
      <c r="D65" s="196"/>
      <c r="E65" s="196"/>
      <c r="F65" s="196"/>
      <c r="G65" s="197"/>
    </row>
    <row r="66" spans="1:7" x14ac:dyDescent="0.2">
      <c r="A66" s="203" t="s">
        <v>122</v>
      </c>
    </row>
    <row r="67" spans="1:7" x14ac:dyDescent="0.2">
      <c r="A67" s="203" t="s">
        <v>123</v>
      </c>
    </row>
    <row r="68" spans="1:7" x14ac:dyDescent="0.2">
      <c r="A68" s="203" t="s">
        <v>124</v>
      </c>
    </row>
    <row r="69" spans="1:7" x14ac:dyDescent="0.2">
      <c r="A69" s="203" t="s">
        <v>125</v>
      </c>
    </row>
    <row r="70" spans="1:7" x14ac:dyDescent="0.2">
      <c r="A70" s="203" t="s">
        <v>126</v>
      </c>
    </row>
  </sheetData>
  <sheetProtection password="CAF4" sheet="1" objects="1" scenarios="1"/>
  <autoFilter ref="A10:G15"/>
  <mergeCells count="37">
    <mergeCell ref="D58:E58"/>
    <mergeCell ref="F58:G58"/>
    <mergeCell ref="D59:E59"/>
    <mergeCell ref="F59:G59"/>
    <mergeCell ref="B23:C23"/>
    <mergeCell ref="D23:E23"/>
    <mergeCell ref="D24:E24"/>
    <mergeCell ref="D25:E25"/>
    <mergeCell ref="D26:E26"/>
    <mergeCell ref="B27:C27"/>
    <mergeCell ref="D27:E27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6:C16"/>
    <mergeCell ref="D16:E16"/>
    <mergeCell ref="B14:C14"/>
    <mergeCell ref="D14:E14"/>
    <mergeCell ref="B15:C15"/>
    <mergeCell ref="D15:E15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Anexo 14 Abril</vt:lpstr>
      <vt:lpstr>Despesas</vt:lpstr>
      <vt:lpstr>Folha de Pagamento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2024-06-14T17:31:51Z</dcterms:created>
  <dcterms:modified xsi:type="dcterms:W3CDTF">2024-06-14T17:44:33Z</dcterms:modified>
</cp:coreProperties>
</file>