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Agosto\"/>
    </mc:Choice>
  </mc:AlternateContent>
  <xr:revisionPtr revIDLastSave="0" documentId="13_ncr:1_{D1626B25-D736-47D8-8420-5AB9161BF850}" xr6:coauthVersionLast="47" xr6:coauthVersionMax="47" xr10:uidLastSave="{00000000-0000-0000-0000-000000000000}"/>
  <bookViews>
    <workbookView xWindow="-120" yWindow="-120" windowWidth="24240" windowHeight="13140" activeTab="5" xr2:uid="{93A64040-4D45-481E-BB68-743AFBD2C099}"/>
  </bookViews>
  <sheets>
    <sheet name="AGOSTO 25" sheetId="7" r:id="rId1"/>
    <sheet name="Despesas" sheetId="1" r:id="rId2"/>
    <sheet name="Folha de Pagamento" sheetId="6" r:id="rId3"/>
    <sheet name="Material de Consumo " sheetId="5" r:id="rId4"/>
    <sheet name="Serviços Prestados" sheetId="4" r:id="rId5"/>
    <sheet name="Utilidade pública " sheetId="2" r:id="rId6"/>
  </sheets>
  <externalReferences>
    <externalReference r:id="rId7"/>
  </externalReferences>
  <definedNames>
    <definedName name="_xlnm._FilterDatabase" localSheetId="1" hidden="1">Despesas!$A$12:$G$24</definedName>
    <definedName name="_xlnm._FilterDatabase" localSheetId="2" hidden="1">'Folha de Pagamento'!$A$12:$G$15</definedName>
    <definedName name="_xlnm._FilterDatabase" localSheetId="3" hidden="1">'Material de Consumo '!$A$12:$G$14</definedName>
    <definedName name="_xlnm._FilterDatabase" localSheetId="4" hidden="1">'Serviços Prestados'!$A$12:$G$16</definedName>
    <definedName name="_xlnm._FilterDatabase" localSheetId="5" hidden="1">'Utilidade pública '!$A$12:$G$18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7" l="1"/>
  <c r="H90" i="7"/>
  <c r="G90" i="7"/>
  <c r="I88" i="7"/>
  <c r="I87" i="7"/>
  <c r="I86" i="7"/>
  <c r="I85" i="7"/>
  <c r="I84" i="7"/>
  <c r="I83" i="7"/>
  <c r="I82" i="7"/>
  <c r="I81" i="7"/>
  <c r="I80" i="7"/>
  <c r="I79" i="7"/>
  <c r="I78" i="7"/>
  <c r="I77" i="7"/>
  <c r="I76" i="7"/>
  <c r="I75" i="7"/>
  <c r="I74" i="7"/>
  <c r="I73" i="7"/>
  <c r="I72" i="7"/>
  <c r="I90" i="7" s="1"/>
  <c r="J67" i="7"/>
  <c r="G67" i="7"/>
  <c r="H66" i="7"/>
  <c r="H65" i="7"/>
  <c r="I65" i="7" s="1"/>
  <c r="F64" i="7"/>
  <c r="H64" i="7" s="1"/>
  <c r="I64" i="7" s="1"/>
  <c r="F63" i="7"/>
  <c r="H63" i="7" s="1"/>
  <c r="I63" i="7" s="1"/>
  <c r="F62" i="7"/>
  <c r="H62" i="7" s="1"/>
  <c r="I62" i="7" s="1"/>
  <c r="F61" i="7"/>
  <c r="H61" i="7" s="1"/>
  <c r="I61" i="7" s="1"/>
  <c r="F60" i="7"/>
  <c r="H60" i="7" s="1"/>
  <c r="I60" i="7" s="1"/>
  <c r="F59" i="7"/>
  <c r="H59" i="7" s="1"/>
  <c r="I59" i="7" s="1"/>
  <c r="F58" i="7"/>
  <c r="H58" i="7" s="1"/>
  <c r="I58" i="7" s="1"/>
  <c r="H57" i="7"/>
  <c r="I57" i="7" s="1"/>
  <c r="F56" i="7"/>
  <c r="H56" i="7" s="1"/>
  <c r="I56" i="7" s="1"/>
  <c r="F55" i="7"/>
  <c r="H55" i="7" s="1"/>
  <c r="I55" i="7" s="1"/>
  <c r="F54" i="7"/>
  <c r="H54" i="7" s="1"/>
  <c r="I54" i="7" s="1"/>
  <c r="F53" i="7"/>
  <c r="H53" i="7" s="1"/>
  <c r="I53" i="7" s="1"/>
  <c r="F52" i="7"/>
  <c r="H52" i="7" s="1"/>
  <c r="I52" i="7" s="1"/>
  <c r="F51" i="7"/>
  <c r="H51" i="7" s="1"/>
  <c r="I51" i="7" s="1"/>
  <c r="F50" i="7"/>
  <c r="H50" i="7" s="1"/>
  <c r="I50" i="7" s="1"/>
  <c r="F49" i="7"/>
  <c r="H37" i="7"/>
  <c r="I32" i="7"/>
  <c r="I36" i="7" s="1"/>
  <c r="E9" i="7"/>
  <c r="E8" i="7"/>
  <c r="G18" i="6"/>
  <c r="G16" i="5"/>
  <c r="G19" i="4"/>
  <c r="G21" i="2"/>
  <c r="G27" i="1"/>
  <c r="J100" i="7" l="1"/>
  <c r="I38" i="7"/>
  <c r="F67" i="7"/>
  <c r="J101" i="7" s="1"/>
  <c r="H49" i="7"/>
  <c r="H67" i="7" l="1"/>
  <c r="I49" i="7"/>
  <c r="J105" i="7"/>
  <c r="J107" i="7" s="1"/>
</calcChain>
</file>

<file path=xl/sharedStrings.xml><?xml version="1.0" encoding="utf-8"?>
<sst xmlns="http://schemas.openxmlformats.org/spreadsheetml/2006/main" count="305" uniqueCount="138">
  <si>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</si>
  <si>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</si>
  <si>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</si>
  <si>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</si>
  <si>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</si>
  <si>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</si>
  <si>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>NFE  10</t>
  </si>
  <si>
    <t xml:space="preserve">Maria Angelica da Silva ramos </t>
  </si>
  <si>
    <t>Serviços prestados</t>
  </si>
  <si>
    <t>NFE 2468569</t>
  </si>
  <si>
    <t xml:space="preserve">Embratel </t>
  </si>
  <si>
    <t>Utilidade Pública</t>
  </si>
  <si>
    <t>NFE 122</t>
  </si>
  <si>
    <t xml:space="preserve">Robson Luis Gonçalves da Silva </t>
  </si>
  <si>
    <t xml:space="preserve">Conta </t>
  </si>
  <si>
    <t xml:space="preserve">Claro S.A </t>
  </si>
  <si>
    <t>NFE 1665</t>
  </si>
  <si>
    <t xml:space="preserve">Higimais Srv Higiene Profissional </t>
  </si>
  <si>
    <t>Material de Consumo</t>
  </si>
  <si>
    <t>NFE 965</t>
  </si>
  <si>
    <t xml:space="preserve">MRB Assessoria Contábil </t>
  </si>
  <si>
    <t xml:space="preserve">Cpfl Paulista </t>
  </si>
  <si>
    <t xml:space="preserve">Guia </t>
  </si>
  <si>
    <t xml:space="preserve">Tributos Federais </t>
  </si>
  <si>
    <t>Folha de pagamento</t>
  </si>
  <si>
    <t xml:space="preserve">FGTS </t>
  </si>
  <si>
    <t xml:space="preserve">Vivo </t>
  </si>
  <si>
    <t>TOTAL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</si>
  <si>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</si>
  <si>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</si>
  <si>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</si>
  <si>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</si>
  <si>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</si>
  <si>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</si>
  <si>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</si>
  <si>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</si>
  <si>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</si>
  <si>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</si>
  <si>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</si>
  <si>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</si>
  <si>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</si>
  <si>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</si>
  <si>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</si>
  <si>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</si>
  <si>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</si>
  <si>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</si>
  <si>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</si>
  <si>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</si>
  <si>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</si>
  <si>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</si>
  <si>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</si>
  <si>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</si>
  <si>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14/2025</t>
  </si>
  <si>
    <t>01/01/2025 Á 31/12/2025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</si>
  <si>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</si>
  <si>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</si>
  <si>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</si>
  <si>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</si>
  <si>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</si>
  <si>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</si>
  <si>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</si>
  <si>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</si>
  <si>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</si>
  <si>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</si>
  <si>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</si>
  <si>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</si>
  <si>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</si>
  <si>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</si>
  <si>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</si>
  <si>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</si>
  <si>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</si>
  <si>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</si>
  <si>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</si>
  <si>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</si>
  <si>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</si>
  <si>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</si>
  <si>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</si>
  <si>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</si>
  <si>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</si>
  <si>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</si>
  <si>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</si>
  <si>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Agosto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</si>
  <si>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</si>
  <si>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</si>
  <si>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</si>
  <si>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</si>
  <si>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</si>
  <si>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</si>
  <si>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</si>
  <si>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</si>
  <si>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</si>
  <si>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</si>
  <si>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</si>
  <si>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</si>
  <si>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</si>
  <si>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</si>
  <si>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</si>
  <si>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</si>
  <si>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</si>
  <si>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</si>
  <si>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</si>
  <si>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</si>
  <si>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</si>
  <si>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</si>
  <si>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</si>
  <si>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</si>
  <si>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</si>
  <si>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</si>
  <si>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</si>
  <si>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</si>
  <si>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</si>
  <si>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</si>
  <si>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</si>
  <si>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</si>
  <si>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</si>
  <si>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</si>
  <si>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</si>
  <si>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</si>
  <si>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</si>
  <si>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</si>
  <si>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</si>
  <si>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</si>
  <si>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</si>
  <si>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</si>
  <si>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</si>
  <si>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</si>
  <si>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</si>
  <si>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</si>
  <si>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</si>
  <si>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02 DE SETEMBRO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</si>
  <si>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</si>
  <si>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</si>
  <si>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</si>
  <si>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</si>
  <si>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__________________________                            </t>
  </si>
  <si>
    <t>_____________________________</t>
  </si>
  <si>
    <t>CELSO DE NARARETH RIBEIRO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</si>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</sst>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0" fontId="4" fillId="0" borderId="0"/>
    <xf numFmtId="165" fontId="32" fillId="0" borderId="0" applyFont="0" applyFill="0" applyBorder="0" applyAlignment="0" applyProtection="0"/>
    <xf numFmtId="0" fontId="4" fillId="0" borderId="0"/>
  </cellStyleXfs>
  <cellXfs count="242">
    <xf numFmtId="0" fontId="0" fillId="0" borderId="0" xfId="0"/>
    <xf numFmtId="0" fontId="5" fillId="0" borderId="0" xfId="2" applyFont="1" applyAlignment="1">
      <alignment horizontal="center"/>
    </xf>
    <xf numFmtId="0" fontId="5" fillId="0" borderId="0" xfId="2" applyFont="1"/>
    <xf numFmtId="44" fontId="5" fillId="0" borderId="0" xfId="3" applyFont="1"/>
    <xf numFmtId="0" fontId="6" fillId="0" borderId="0" xfId="2" applyFont="1" applyAlignment="1">
      <alignment horizontal="justify" vertical="justify"/>
    </xf>
    <xf numFmtId="44" fontId="6" fillId="0" borderId="0" xfId="3" applyFont="1" applyAlignment="1">
      <alignment horizontal="justify" vertical="justify"/>
    </xf>
    <xf numFmtId="0" fontId="6" fillId="0" borderId="0" xfId="2" applyFont="1"/>
    <xf numFmtId="16" fontId="9" fillId="0" borderId="0" xfId="2" applyNumberFormat="1" applyFont="1" applyAlignment="1">
      <alignment horizontal="center"/>
    </xf>
    <xf numFmtId="0" fontId="9" fillId="0" borderId="0" xfId="2" applyFont="1" applyAlignment="1">
      <alignment horizontal="center"/>
    </xf>
    <xf numFmtId="14" fontId="6" fillId="0" borderId="10" xfId="4" applyNumberFormat="1" applyFont="1" applyBorder="1" applyAlignment="1">
      <alignment horizontal="center" vertical="center"/>
    </xf>
    <xf numFmtId="14" fontId="6" fillId="0" borderId="3" xfId="4" applyNumberFormat="1" applyFont="1" applyBorder="1" applyAlignment="1">
      <alignment horizontal="center"/>
    </xf>
    <xf numFmtId="44" fontId="6" fillId="0" borderId="10" xfId="3" applyFont="1" applyFill="1" applyBorder="1" applyAlignment="1"/>
    <xf numFmtId="44" fontId="6" fillId="0" borderId="10" xfId="3" applyFont="1" applyFill="1" applyBorder="1" applyAlignment="1">
      <alignment horizontal="center"/>
    </xf>
    <xf numFmtId="0" fontId="6" fillId="0" borderId="3" xfId="4" applyFont="1" applyBorder="1" applyAlignment="1">
      <alignment horizontal="center"/>
    </xf>
    <xf numFmtId="44" fontId="6" fillId="0" borderId="10" xfId="3" applyFont="1" applyFill="1" applyBorder="1" applyAlignment="1">
      <alignment horizontal="right"/>
    </xf>
    <xf numFmtId="14" fontId="11" fillId="0" borderId="10" xfId="2" applyNumberFormat="1" applyFont="1" applyBorder="1" applyAlignment="1">
      <alignment horizontal="center"/>
    </xf>
    <xf numFmtId="0" fontId="10" fillId="0" borderId="10" xfId="2" applyFont="1" applyBorder="1" applyAlignment="1">
      <alignment horizontal="center"/>
    </xf>
    <xf numFmtId="44" fontId="6" fillId="0" borderId="10" xfId="3" applyFont="1" applyBorder="1" applyAlignment="1">
      <alignment horizontal="right"/>
    </xf>
    <xf numFmtId="44" fontId="12" fillId="2" borderId="10" xfId="3" applyFont="1" applyFill="1" applyBorder="1" applyAlignment="1">
      <alignment horizontal="right"/>
    </xf>
    <xf numFmtId="0" fontId="13" fillId="0" borderId="0" xfId="2" applyFont="1" applyAlignment="1">
      <alignment horizontal="center"/>
    </xf>
    <xf numFmtId="44" fontId="13" fillId="0" borderId="0" xfId="3" applyFont="1" applyAlignment="1">
      <alignment horizontal="center"/>
    </xf>
    <xf numFmtId="0" fontId="13" fillId="0" borderId="0" xfId="2" applyFont="1" applyAlignment="1">
      <alignment horizontal="right"/>
    </xf>
    <xf numFmtId="0" fontId="7" fillId="0" borderId="0" xfId="2" applyFont="1" applyAlignment="1">
      <alignment horizontal="center"/>
    </xf>
    <xf numFmtId="44" fontId="7" fillId="0" borderId="0" xfId="3" applyFont="1" applyAlignment="1">
      <alignment horizontal="center"/>
    </xf>
    <xf numFmtId="0" fontId="13" fillId="0" borderId="0" xfId="2" applyFont="1"/>
    <xf numFmtId="0" fontId="14" fillId="0" borderId="0" xfId="2" applyFont="1"/>
    <xf numFmtId="0" fontId="7" fillId="0" borderId="5" xfId="2" applyFont="1" applyBorder="1" applyAlignment="1">
      <alignment horizontal="center" vertical="distributed"/>
    </xf>
    <xf numFmtId="0" fontId="7" fillId="0" borderId="11" xfId="2" applyFont="1" applyBorder="1" applyAlignment="1">
      <alignment horizontal="center" vertical="distributed"/>
    </xf>
    <xf numFmtId="0" fontId="7" fillId="0" borderId="6" xfId="2" applyFont="1" applyBorder="1" applyAlignment="1">
      <alignment horizontal="center" vertical="distributed"/>
    </xf>
    <xf numFmtId="0" fontId="0" fillId="3" borderId="0" xfId="0" applyFill="1"/>
    <xf numFmtId="0" fontId="3" fillId="3" borderId="0" xfId="0" applyFont="1" applyFill="1"/>
    <xf numFmtId="0" fontId="3" fillId="3" borderId="0" xfId="0" applyFont="1" applyFill="1" applyAlignment="1">
      <alignment horizontal="center" vertical="center" wrapText="1"/>
    </xf>
    <xf numFmtId="0" fontId="2" fillId="3" borderId="13" xfId="0" applyFont="1" applyFill="1" applyBorder="1" applyAlignment="1">
      <alignment horizontal="center" wrapText="1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3" borderId="13" xfId="0" applyFont="1" applyFill="1" applyBorder="1" applyAlignment="1">
      <alignment horizontal="right" vertical="center"/>
    </xf>
    <xf numFmtId="0" fontId="0" fillId="3" borderId="13" xfId="0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/>
    </xf>
    <xf numFmtId="49" fontId="19" fillId="3" borderId="0" xfId="0" applyNumberFormat="1" applyFont="1" applyFill="1" applyAlignment="1">
      <alignment horizontal="center"/>
    </xf>
    <xf numFmtId="17" fontId="3" fillId="3" borderId="0" xfId="0" applyNumberFormat="1" applyFont="1" applyFill="1"/>
    <xf numFmtId="14" fontId="4" fillId="3" borderId="0" xfId="0" applyNumberFormat="1" applyFont="1" applyFill="1"/>
    <xf numFmtId="3" fontId="3" fillId="3" borderId="0" xfId="0" applyNumberFormat="1" applyFont="1" applyFill="1"/>
    <xf numFmtId="0" fontId="18" fillId="3" borderId="21" xfId="0" applyFont="1" applyFill="1" applyBorder="1"/>
    <xf numFmtId="0" fontId="0" fillId="3" borderId="13" xfId="0" applyFill="1" applyBorder="1"/>
    <xf numFmtId="0" fontId="0" fillId="3" borderId="0" xfId="0" applyFill="1" applyAlignment="1">
      <alignment horizontal="center" vertical="center" wrapText="1"/>
    </xf>
    <xf numFmtId="44" fontId="25" fillId="3" borderId="23" xfId="1" applyFont="1" applyFill="1" applyBorder="1" applyAlignment="1">
      <alignment vertical="center" wrapText="1"/>
    </xf>
    <xf numFmtId="164" fontId="26" fillId="5" borderId="4" xfId="1" applyNumberFormat="1" applyFont="1" applyFill="1" applyBorder="1" applyAlignment="1"/>
    <xf numFmtId="44" fontId="20" fillId="6" borderId="26" xfId="1" applyFont="1" applyFill="1" applyBorder="1" applyAlignment="1">
      <alignment vertical="center" wrapText="1"/>
    </xf>
    <xf numFmtId="44" fontId="23" fillId="3" borderId="10" xfId="1" applyFont="1" applyFill="1" applyBorder="1" applyAlignment="1">
      <alignment vertical="center" wrapText="1"/>
    </xf>
    <xf numFmtId="44" fontId="25" fillId="3" borderId="26" xfId="1" applyFont="1" applyFill="1" applyBorder="1" applyAlignment="1">
      <alignment vertical="center" wrapText="1"/>
    </xf>
    <xf numFmtId="44" fontId="23" fillId="6" borderId="10" xfId="1" applyFont="1" applyFill="1" applyBorder="1" applyAlignment="1">
      <alignment vertical="center" wrapText="1"/>
    </xf>
    <xf numFmtId="44" fontId="23" fillId="6" borderId="26" xfId="1" applyFont="1" applyFill="1" applyBorder="1" applyAlignment="1">
      <alignment vertical="center" wrapText="1"/>
    </xf>
    <xf numFmtId="44" fontId="20" fillId="3" borderId="21" xfId="1" applyFont="1" applyFill="1" applyBorder="1" applyAlignment="1">
      <alignment vertical="center" wrapText="1"/>
    </xf>
    <xf numFmtId="0" fontId="10" fillId="3" borderId="10" xfId="0" applyFont="1" applyFill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3" borderId="27" xfId="0" applyFont="1" applyFill="1" applyBorder="1" applyAlignment="1">
      <alignment vertical="center" wrapText="1"/>
    </xf>
    <xf numFmtId="165" fontId="33" fillId="0" borderId="10" xfId="5" applyFont="1" applyFill="1" applyBorder="1" applyAlignment="1"/>
    <xf numFmtId="44" fontId="34" fillId="3" borderId="10" xfId="1" applyFont="1" applyFill="1" applyBorder="1"/>
    <xf numFmtId="44" fontId="34" fillId="4" borderId="10" xfId="1" applyFont="1" applyFill="1" applyBorder="1"/>
    <xf numFmtId="44" fontId="34" fillId="3" borderId="27" xfId="1" applyFont="1" applyFill="1" applyBorder="1"/>
    <xf numFmtId="44" fontId="34" fillId="3" borderId="43" xfId="1" applyFont="1" applyFill="1" applyBorder="1"/>
    <xf numFmtId="44" fontId="34" fillId="4" borderId="43" xfId="1" applyFont="1" applyFill="1" applyBorder="1"/>
    <xf numFmtId="44" fontId="34" fillId="3" borderId="44" xfId="1" applyFont="1" applyFill="1" applyBorder="1"/>
    <xf numFmtId="0" fontId="31" fillId="3" borderId="0" xfId="0" applyFont="1" applyFill="1" applyAlignment="1">
      <alignment horizontal="right" vertical="center" wrapText="1"/>
    </xf>
    <xf numFmtId="44" fontId="34" fillId="3" borderId="0" xfId="1" applyFont="1" applyFill="1" applyBorder="1"/>
    <xf numFmtId="0" fontId="6" fillId="3" borderId="10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vertical="center" wrapText="1"/>
    </xf>
    <xf numFmtId="0" fontId="35" fillId="3" borderId="0" xfId="0" applyFont="1" applyFill="1" applyAlignment="1">
      <alignment horizontal="right" vertical="center" wrapText="1"/>
    </xf>
    <xf numFmtId="44" fontId="11" fillId="3" borderId="0" xfId="1" applyFont="1" applyFill="1" applyBorder="1"/>
    <xf numFmtId="164" fontId="26" fillId="3" borderId="7" xfId="1" applyNumberFormat="1" applyFont="1" applyFill="1" applyBorder="1" applyAlignment="1"/>
    <xf numFmtId="164" fontId="26" fillId="3" borderId="10" xfId="1" applyNumberFormat="1" applyFont="1" applyFill="1" applyBorder="1" applyAlignment="1"/>
    <xf numFmtId="44" fontId="26" fillId="3" borderId="10" xfId="1" applyFont="1" applyFill="1" applyBorder="1" applyAlignment="1"/>
    <xf numFmtId="44" fontId="26" fillId="3" borderId="4" xfId="1" applyFont="1" applyFill="1" applyBorder="1" applyAlignment="1"/>
    <xf numFmtId="166" fontId="0" fillId="3" borderId="0" xfId="0" applyNumberFormat="1" applyFill="1" applyAlignment="1">
      <alignment horizontal="center"/>
    </xf>
    <xf numFmtId="0" fontId="39" fillId="0" borderId="0" xfId="0" applyFont="1"/>
    <xf numFmtId="0" fontId="40" fillId="0" borderId="0" xfId="2" applyFont="1" applyAlignment="1">
      <alignment horizontal="center"/>
    </xf>
    <xf numFmtId="14" fontId="40" fillId="0" borderId="0" xfId="6" applyNumberFormat="1" applyFont="1" applyAlignment="1">
      <alignment horizontal="center" wrapText="1"/>
    </xf>
    <xf numFmtId="0" fontId="41" fillId="0" borderId="0" xfId="0" applyFont="1"/>
    <xf numFmtId="0" fontId="39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7" fillId="3" borderId="0" xfId="0" applyFont="1" applyFill="1" applyAlignment="1">
      <alignment horizontal="center" wrapText="1"/>
    </xf>
    <xf numFmtId="0" fontId="37" fillId="3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41" fillId="0" borderId="0" xfId="0" applyFont="1" applyAlignment="1">
      <alignment horizontal="left"/>
    </xf>
    <xf numFmtId="0" fontId="35" fillId="3" borderId="26" xfId="0" applyFont="1" applyFill="1" applyBorder="1" applyAlignment="1">
      <alignment horizontal="left" vertical="center" wrapText="1"/>
    </xf>
    <xf numFmtId="0" fontId="35" fillId="3" borderId="10" xfId="0" applyFont="1" applyFill="1" applyBorder="1" applyAlignment="1">
      <alignment horizontal="left" vertical="center" wrapText="1"/>
    </xf>
    <xf numFmtId="0" fontId="35" fillId="3" borderId="48" xfId="0" applyFont="1" applyFill="1" applyBorder="1" applyAlignment="1">
      <alignment horizontal="left" vertical="center" wrapText="1"/>
    </xf>
    <xf numFmtId="0" fontId="35" fillId="3" borderId="4" xfId="0" applyFont="1" applyFill="1" applyBorder="1" applyAlignment="1">
      <alignment horizontal="left" vertical="center" wrapText="1"/>
    </xf>
    <xf numFmtId="0" fontId="37" fillId="3" borderId="16" xfId="0" applyFont="1" applyFill="1" applyBorder="1" applyAlignment="1">
      <alignment horizontal="center" vertical="center" wrapText="1"/>
    </xf>
    <xf numFmtId="166" fontId="38" fillId="3" borderId="0" xfId="0" applyNumberFormat="1" applyFont="1" applyFill="1" applyAlignment="1">
      <alignment horizontal="center"/>
    </xf>
    <xf numFmtId="0" fontId="29" fillId="3" borderId="0" xfId="0" applyFont="1" applyFill="1" applyAlignment="1">
      <alignment horizontal="left" vertical="center"/>
    </xf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horizontal="left"/>
    </xf>
    <xf numFmtId="0" fontId="36" fillId="3" borderId="0" xfId="0" applyFont="1" applyFill="1" applyAlignment="1">
      <alignment horizontal="left" vertical="center" wrapText="1"/>
    </xf>
    <xf numFmtId="0" fontId="36" fillId="3" borderId="2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16" fillId="3" borderId="14" xfId="0" applyFont="1" applyFill="1" applyBorder="1" applyAlignment="1">
      <alignment horizontal="center" vertical="center" wrapText="1"/>
    </xf>
    <xf numFmtId="0" fontId="35" fillId="3" borderId="45" xfId="0" applyFont="1" applyFill="1" applyBorder="1" applyAlignment="1">
      <alignment horizontal="left" vertical="center" wrapText="1"/>
    </xf>
    <xf numFmtId="0" fontId="35" fillId="3" borderId="7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9" xfId="0" applyFill="1" applyBorder="1" applyAlignment="1">
      <alignment horizont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0" fontId="31" fillId="3" borderId="42" xfId="0" applyFont="1" applyFill="1" applyBorder="1" applyAlignment="1">
      <alignment horizontal="right" vertical="center" wrapText="1"/>
    </xf>
    <xf numFmtId="0" fontId="31" fillId="3" borderId="43" xfId="0" applyFont="1" applyFill="1" applyBorder="1" applyAlignment="1">
      <alignment horizontal="righ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11" xfId="0" applyFont="1" applyFill="1" applyBorder="1" applyAlignment="1">
      <alignment horizontal="left" vertical="center" wrapText="1"/>
    </xf>
    <xf numFmtId="0" fontId="31" fillId="3" borderId="6" xfId="0" applyFont="1" applyFill="1" applyBorder="1" applyAlignment="1">
      <alignment horizontal="left" vertical="center" wrapText="1"/>
    </xf>
    <xf numFmtId="0" fontId="31" fillId="3" borderId="18" xfId="0" applyFont="1" applyFill="1" applyBorder="1" applyAlignment="1">
      <alignment horizontal="left" vertical="center" wrapText="1"/>
    </xf>
    <xf numFmtId="0" fontId="31" fillId="3" borderId="0" xfId="0" applyFont="1" applyFill="1" applyAlignment="1">
      <alignment horizontal="left" vertical="center" wrapText="1"/>
    </xf>
    <xf numFmtId="0" fontId="31" fillId="3" borderId="39" xfId="0" applyFont="1" applyFill="1" applyBorder="1" applyAlignment="1">
      <alignment horizontal="left" vertical="center" wrapText="1"/>
    </xf>
    <xf numFmtId="0" fontId="31" fillId="3" borderId="40" xfId="0" applyFont="1" applyFill="1" applyBorder="1" applyAlignment="1">
      <alignment horizontal="left" vertical="center" wrapText="1"/>
    </xf>
    <xf numFmtId="0" fontId="31" fillId="3" borderId="41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17" fillId="3" borderId="23" xfId="0" applyFont="1" applyFill="1" applyBorder="1" applyAlignment="1">
      <alignment horizontal="center"/>
    </xf>
    <xf numFmtId="0" fontId="17" fillId="3" borderId="24" xfId="0" applyFont="1" applyFill="1" applyBorder="1" applyAlignment="1">
      <alignment horizontal="center"/>
    </xf>
    <xf numFmtId="0" fontId="17" fillId="3" borderId="25" xfId="0" applyFont="1" applyFill="1" applyBorder="1" applyAlignment="1">
      <alignment horizontal="center"/>
    </xf>
    <xf numFmtId="0" fontId="17" fillId="3" borderId="28" xfId="0" applyFont="1" applyFill="1" applyBorder="1" applyAlignment="1">
      <alignment horizontal="left"/>
    </xf>
    <xf numFmtId="0" fontId="17" fillId="3" borderId="2" xfId="0" applyFont="1" applyFill="1" applyBorder="1" applyAlignment="1">
      <alignment horizontal="left"/>
    </xf>
    <xf numFmtId="0" fontId="17" fillId="3" borderId="35" xfId="0" applyFont="1" applyFill="1" applyBorder="1" applyAlignment="1">
      <alignment horizontal="left"/>
    </xf>
    <xf numFmtId="0" fontId="7" fillId="3" borderId="26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5" xfId="0" applyFont="1" applyFill="1" applyBorder="1" applyAlignment="1">
      <alignment horizontal="left"/>
    </xf>
    <xf numFmtId="0" fontId="12" fillId="3" borderId="26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28" fillId="3" borderId="0" xfId="0" applyFont="1" applyFill="1" applyAlignment="1">
      <alignment horizontal="left" vertical="center"/>
    </xf>
    <xf numFmtId="0" fontId="17" fillId="3" borderId="12" xfId="0" applyFont="1" applyFill="1" applyBorder="1" applyAlignment="1">
      <alignment horizontal="center" vertical="center" wrapText="1"/>
    </xf>
    <xf numFmtId="0" fontId="26" fillId="0" borderId="13" xfId="0" applyFont="1" applyBorder="1"/>
    <xf numFmtId="0" fontId="26" fillId="0" borderId="14" xfId="0" applyFont="1" applyBorder="1"/>
    <xf numFmtId="0" fontId="0" fillId="3" borderId="0" xfId="0" applyFill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20" fillId="3" borderId="32" xfId="0" applyFont="1" applyFill="1" applyBorder="1" applyAlignment="1">
      <alignment horizontal="left" vertical="center" wrapText="1"/>
    </xf>
    <xf numFmtId="0" fontId="20" fillId="3" borderId="33" xfId="0" applyFont="1" applyFill="1" applyBorder="1" applyAlignment="1">
      <alignment horizontal="left" vertical="center" wrapText="1"/>
    </xf>
    <xf numFmtId="0" fontId="0" fillId="3" borderId="15" xfId="0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20" fillId="3" borderId="28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4" fillId="3" borderId="28" xfId="0" applyFont="1" applyFill="1" applyBorder="1" applyAlignment="1">
      <alignment horizontal="left" vertical="center" wrapText="1"/>
    </xf>
    <xf numFmtId="0" fontId="20" fillId="3" borderId="35" xfId="0" applyFont="1" applyFill="1" applyBorder="1" applyAlignment="1">
      <alignment horizontal="left" vertical="center" wrapText="1"/>
    </xf>
    <xf numFmtId="0" fontId="20" fillId="3" borderId="36" xfId="0" applyFont="1" applyFill="1" applyBorder="1" applyAlignment="1">
      <alignment horizontal="left" vertical="center" wrapText="1"/>
    </xf>
    <xf numFmtId="0" fontId="20" fillId="3" borderId="37" xfId="0" applyFont="1" applyFill="1" applyBorder="1" applyAlignment="1">
      <alignment horizontal="left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44" fontId="23" fillId="3" borderId="1" xfId="1" applyFont="1" applyFill="1" applyBorder="1" applyAlignment="1">
      <alignment horizontal="center" vertical="center" wrapText="1"/>
    </xf>
    <xf numFmtId="44" fontId="23" fillId="3" borderId="3" xfId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4" fontId="21" fillId="3" borderId="10" xfId="1" applyFont="1" applyFill="1" applyBorder="1" applyAlignment="1">
      <alignment horizontal="center" vertical="center" wrapText="1"/>
    </xf>
    <xf numFmtId="44" fontId="21" fillId="3" borderId="27" xfId="1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right" vertical="center" wrapText="1"/>
    </xf>
    <xf numFmtId="0" fontId="20" fillId="4" borderId="11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30" xfId="0" applyFont="1" applyFill="1" applyBorder="1" applyAlignment="1">
      <alignment horizontal="left" vertical="center" wrapText="1"/>
    </xf>
    <xf numFmtId="0" fontId="20" fillId="4" borderId="31" xfId="0" applyFont="1" applyFill="1" applyBorder="1" applyAlignment="1">
      <alignment horizontal="left" vertical="center" wrapText="1"/>
    </xf>
    <xf numFmtId="14" fontId="23" fillId="3" borderId="28" xfId="0" applyNumberFormat="1" applyFont="1" applyFill="1" applyBorder="1" applyAlignment="1">
      <alignment horizontal="center" vertical="center" wrapText="1"/>
    </xf>
    <xf numFmtId="14" fontId="23" fillId="3" borderId="3" xfId="0" applyNumberFormat="1" applyFont="1" applyFill="1" applyBorder="1" applyAlignment="1">
      <alignment horizontal="center" vertical="center" wrapText="1"/>
    </xf>
    <xf numFmtId="14" fontId="23" fillId="3" borderId="1" xfId="0" applyNumberFormat="1" applyFont="1" applyFill="1" applyBorder="1" applyAlignment="1">
      <alignment horizontal="center" vertical="center" wrapText="1"/>
    </xf>
    <xf numFmtId="14" fontId="21" fillId="3" borderId="26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14" fontId="21" fillId="3" borderId="3" xfId="0" applyNumberFormat="1" applyFont="1" applyFill="1" applyBorder="1" applyAlignment="1">
      <alignment horizontal="center" vertical="center" wrapText="1"/>
    </xf>
    <xf numFmtId="44" fontId="22" fillId="3" borderId="10" xfId="1" applyFont="1" applyFill="1" applyBorder="1" applyAlignment="1">
      <alignment horizontal="center" vertical="center" wrapText="1"/>
    </xf>
    <xf numFmtId="44" fontId="22" fillId="3" borderId="27" xfId="1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left" vertical="center"/>
    </xf>
    <xf numFmtId="0" fontId="18" fillId="3" borderId="21" xfId="0" applyFont="1" applyFill="1" applyBorder="1" applyAlignment="1">
      <alignment horizontal="left" vertical="center"/>
    </xf>
    <xf numFmtId="0" fontId="18" fillId="3" borderId="21" xfId="0" applyFont="1" applyFill="1" applyBorder="1" applyAlignment="1">
      <alignment horizontal="center"/>
    </xf>
    <xf numFmtId="0" fontId="18" fillId="3" borderId="22" xfId="0" applyFont="1" applyFill="1" applyBorder="1" applyAlignment="1">
      <alignment horizontal="center"/>
    </xf>
    <xf numFmtId="0" fontId="20" fillId="3" borderId="26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27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14" fontId="19" fillId="3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44" fontId="19" fillId="3" borderId="0" xfId="1" applyFont="1" applyFill="1" applyBorder="1" applyAlignment="1">
      <alignment horizontal="center"/>
    </xf>
    <xf numFmtId="44" fontId="19" fillId="3" borderId="19" xfId="1" applyFont="1" applyFill="1" applyBorder="1" applyAlignment="1">
      <alignment horizontal="center"/>
    </xf>
    <xf numFmtId="14" fontId="4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44" fontId="4" fillId="3" borderId="0" xfId="1" applyFont="1" applyFill="1" applyBorder="1" applyAlignment="1">
      <alignment horizontal="center"/>
    </xf>
    <xf numFmtId="44" fontId="4" fillId="3" borderId="19" xfId="1" applyFont="1" applyFill="1" applyBorder="1" applyAlignment="1">
      <alignment horizontal="center"/>
    </xf>
    <xf numFmtId="0" fontId="16" fillId="3" borderId="20" xfId="0" applyFont="1" applyFill="1" applyBorder="1" applyAlignment="1">
      <alignment horizontal="left" vertical="center"/>
    </xf>
    <xf numFmtId="0" fontId="16" fillId="3" borderId="21" xfId="0" applyFont="1" applyFill="1" applyBorder="1" applyAlignment="1">
      <alignment horizontal="left" vertical="center"/>
    </xf>
    <xf numFmtId="0" fontId="17" fillId="3" borderId="21" xfId="0" applyFont="1" applyFill="1" applyBorder="1" applyAlignment="1">
      <alignment horizontal="left" vertical="center"/>
    </xf>
    <xf numFmtId="0" fontId="17" fillId="3" borderId="22" xfId="0" applyFont="1" applyFill="1" applyBorder="1" applyAlignment="1">
      <alignment horizontal="left" vertic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16" fillId="3" borderId="18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/>
    </xf>
    <xf numFmtId="0" fontId="17" fillId="3" borderId="19" xfId="0" applyFont="1" applyFill="1" applyBorder="1" applyAlignment="1">
      <alignment horizontal="left" vertical="center"/>
    </xf>
    <xf numFmtId="0" fontId="17" fillId="3" borderId="0" xfId="0" applyFont="1" applyFill="1" applyAlignment="1">
      <alignment horizontal="left" vertical="center" wrapText="1"/>
    </xf>
    <xf numFmtId="0" fontId="17" fillId="3" borderId="19" xfId="0" applyFont="1" applyFill="1" applyBorder="1" applyAlignment="1">
      <alignment horizontal="left" vertical="center" wrapText="1"/>
    </xf>
    <xf numFmtId="17" fontId="17" fillId="3" borderId="0" xfId="0" applyNumberFormat="1" applyFont="1" applyFill="1" applyAlignment="1">
      <alignment horizontal="left" vertical="center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5" fillId="3" borderId="1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16" fillId="3" borderId="15" xfId="0" applyFont="1" applyFill="1" applyBorder="1" applyAlignment="1">
      <alignment horizontal="left" vertical="center"/>
    </xf>
    <xf numFmtId="0" fontId="16" fillId="3" borderId="16" xfId="0" applyFont="1" applyFill="1" applyBorder="1" applyAlignment="1">
      <alignment horizontal="left" vertical="center"/>
    </xf>
    <xf numFmtId="0" fontId="2" fillId="3" borderId="16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center"/>
    </xf>
    <xf numFmtId="0" fontId="10" fillId="0" borderId="10" xfId="2" applyFont="1" applyBorder="1" applyAlignment="1">
      <alignment horizontal="center"/>
    </xf>
    <xf numFmtId="0" fontId="10" fillId="0" borderId="10" xfId="2" applyFont="1" applyBorder="1" applyAlignment="1">
      <alignment horizontal="center" vertical="center"/>
    </xf>
    <xf numFmtId="0" fontId="7" fillId="0" borderId="1" xfId="4" applyFont="1" applyBorder="1" applyAlignment="1">
      <alignment horizontal="left"/>
    </xf>
    <xf numFmtId="0" fontId="7" fillId="0" borderId="2" xfId="4" applyFont="1" applyBorder="1" applyAlignment="1">
      <alignment horizontal="left"/>
    </xf>
    <xf numFmtId="0" fontId="7" fillId="0" borderId="3" xfId="4" applyFont="1" applyBorder="1" applyAlignment="1">
      <alignment horizontal="left"/>
    </xf>
    <xf numFmtId="0" fontId="5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6" fillId="0" borderId="1" xfId="4" applyFont="1" applyBorder="1" applyAlignment="1">
      <alignment horizontal="center"/>
    </xf>
    <xf numFmtId="0" fontId="6" fillId="0" borderId="3" xfId="4" applyFont="1" applyBorder="1" applyAlignment="1">
      <alignment horizontal="center"/>
    </xf>
    <xf numFmtId="0" fontId="6" fillId="0" borderId="1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1" xfId="4" applyFont="1" applyBorder="1" applyAlignment="1">
      <alignment horizontal="center"/>
    </xf>
    <xf numFmtId="0" fontId="10" fillId="0" borderId="3" xfId="4" applyFont="1" applyBorder="1" applyAlignment="1">
      <alignment horizontal="center"/>
    </xf>
    <xf numFmtId="0" fontId="7" fillId="0" borderId="1" xfId="2" applyFont="1" applyBorder="1" applyAlignment="1">
      <alignment horizontal="center" vertical="distributed"/>
    </xf>
    <xf numFmtId="0" fontId="7" fillId="0" borderId="2" xfId="2" applyFont="1" applyBorder="1" applyAlignment="1">
      <alignment horizontal="center" vertical="distributed"/>
    </xf>
    <xf numFmtId="0" fontId="7" fillId="0" borderId="3" xfId="2" applyFont="1" applyBorder="1" applyAlignment="1">
      <alignment horizontal="center" vertical="distributed"/>
    </xf>
    <xf numFmtId="0" fontId="8" fillId="0" borderId="4" xfId="2" applyFont="1" applyBorder="1" applyAlignment="1">
      <alignment horizontal="center"/>
    </xf>
    <xf numFmtId="0" fontId="8" fillId="0" borderId="7" xfId="2" applyFont="1" applyBorder="1" applyAlignment="1">
      <alignment horizontal="center"/>
    </xf>
    <xf numFmtId="0" fontId="8" fillId="0" borderId="5" xfId="2" applyFont="1" applyBorder="1" applyAlignment="1">
      <alignment horizontal="center"/>
    </xf>
    <xf numFmtId="0" fontId="8" fillId="0" borderId="6" xfId="2" applyFont="1" applyBorder="1" applyAlignment="1">
      <alignment horizontal="center"/>
    </xf>
    <xf numFmtId="0" fontId="8" fillId="0" borderId="8" xfId="2" applyFont="1" applyBorder="1" applyAlignment="1">
      <alignment horizontal="center"/>
    </xf>
    <xf numFmtId="0" fontId="8" fillId="0" borderId="9" xfId="2" applyFont="1" applyBorder="1" applyAlignment="1">
      <alignment horizont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8" fillId="0" borderId="9" xfId="2" applyFont="1" applyBorder="1" applyAlignment="1">
      <alignment horizontal="center" vertical="center"/>
    </xf>
    <xf numFmtId="44" fontId="8" fillId="0" borderId="4" xfId="3" applyFont="1" applyBorder="1" applyAlignment="1">
      <alignment horizontal="center"/>
    </xf>
    <xf numFmtId="44" fontId="8" fillId="0" borderId="7" xfId="3" applyFont="1" applyBorder="1" applyAlignment="1">
      <alignment horizontal="center"/>
    </xf>
  </cellXfs>
  <cellStyles count="7">
    <cellStyle name="Moeda" xfId="1" builtinId="4"/>
    <cellStyle name="Moeda 2" xfId="3" xr:uid="{5C28E0E3-2DB4-4853-B595-875020751E35}"/>
    <cellStyle name="Normal" xfId="0" builtinId="0"/>
    <cellStyle name="Normal 2" xfId="2" xr:uid="{394FE6D8-2758-4A7F-B73B-6E847356645C}"/>
    <cellStyle name="Normal 3" xfId="6" xr:uid="{71563C6E-ED94-43A8-8F84-C5D1A8D04335}"/>
    <cellStyle name="Normal 4" xfId="4" xr:uid="{64CD65B6-16AF-4565-BC52-E35199A7A2B0}"/>
    <cellStyle name="Separador de milhares 2 3" xfId="5" xr:uid="{9D680D78-7628-4FC3-A463-7789E5FE71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CF63A1D1-5786-4D4F-AF04-C1274CD2D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B3680C18-3847-41AE-8C24-AD0C460C2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F41C8E9E-8205-466D-A161-B3A6FD4D4F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B39CD8FD-09DD-4068-B747-214D86DE8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BFF3141-C375-4AAB-827F-E379CCEE0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° Quadrimestre "/>
      <sheetName val="Despesas 2° Quadrimestre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/>
      <sheetData sheetId="1"/>
      <sheetData sheetId="2"/>
      <sheetData sheetId="3"/>
      <sheetData sheetId="4"/>
      <sheetData sheetId="5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13">
          <cell r="F13" t="str">
            <v>Serviços prestados</v>
          </cell>
          <cell r="G13">
            <v>5300</v>
          </cell>
        </row>
        <row r="14">
          <cell r="F14" t="str">
            <v>Utilidade Pública</v>
          </cell>
          <cell r="G14">
            <v>17.71</v>
          </cell>
        </row>
        <row r="15">
          <cell r="F15" t="str">
            <v>Serviços prestados</v>
          </cell>
          <cell r="G15">
            <v>200</v>
          </cell>
        </row>
        <row r="16">
          <cell r="F16" t="str">
            <v>Utilidade Pública</v>
          </cell>
          <cell r="G16">
            <v>48.95</v>
          </cell>
        </row>
        <row r="17">
          <cell r="F17" t="str">
            <v>Material de Consumo</v>
          </cell>
          <cell r="G17">
            <v>803.33</v>
          </cell>
        </row>
        <row r="18">
          <cell r="F18" t="str">
            <v>Serviços prestados</v>
          </cell>
          <cell r="G18">
            <v>1550</v>
          </cell>
        </row>
        <row r="19">
          <cell r="F19" t="str">
            <v>Utilidade Pública</v>
          </cell>
          <cell r="G19">
            <v>127.51</v>
          </cell>
        </row>
        <row r="20">
          <cell r="F20" t="str">
            <v>Folha de pagamento</v>
          </cell>
          <cell r="G20">
            <v>4448.8599999999997</v>
          </cell>
        </row>
        <row r="21">
          <cell r="F21" t="str">
            <v>Folha de pagamento</v>
          </cell>
          <cell r="G21">
            <v>913.3</v>
          </cell>
        </row>
        <row r="22">
          <cell r="F22" t="str">
            <v>Utilidade Pública</v>
          </cell>
          <cell r="G22">
            <v>214.61</v>
          </cell>
        </row>
        <row r="23">
          <cell r="F23" t="str">
            <v>Utilidade Pública</v>
          </cell>
          <cell r="G23">
            <v>128.08000000000001</v>
          </cell>
        </row>
        <row r="26">
          <cell r="G26">
            <v>13752.35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D938E-19E1-45B5-8B2A-D62F1EC3EB98}">
  <dimension ref="A1:P126"/>
  <sheetViews>
    <sheetView view="pageLayout" zoomScale="89" zoomScaleNormal="100" zoomScalePageLayoutView="89" workbookViewId="0">
      <selection activeCell="M122" sqref="M122"/>
    </sheetView>
  </sheetViews>
  <sheetFormatPr defaultColWidth="9.140625" defaultRowHeight="15" x14ac:dyDescent="0.25"/>
  <cols>
    <col min="1" max="1" width="8.5703125" style="29" customWidth="1"/>
    <col min="2" max="2" width="9" style="29" customWidth="1"/>
    <col min="3" max="3" width="8.5703125" style="29" customWidth="1"/>
    <col min="4" max="4" width="11.5703125" style="29" bestFit="1" customWidth="1"/>
    <col min="5" max="5" width="3.5703125" style="29" customWidth="1"/>
    <col min="6" max="9" width="12.7109375" style="29" customWidth="1"/>
    <col min="10" max="10" width="13.28515625" style="29" bestFit="1" customWidth="1"/>
    <col min="11" max="11" width="7.140625" style="30" customWidth="1"/>
    <col min="12" max="12" width="23.85546875" style="30" bestFit="1" customWidth="1"/>
    <col min="13" max="15" width="9.140625" style="30"/>
    <col min="16" max="16384" width="9.140625" style="29"/>
  </cols>
  <sheetData>
    <row r="1" spans="1:15" ht="28.5" customHeight="1" thickBot="1" x14ac:dyDescent="0.3"/>
    <row r="2" spans="1:15" ht="42" customHeight="1" thickBot="1" x14ac:dyDescent="0.3">
      <c r="A2" s="203" t="s">
        <v>28</v>
      </c>
      <c r="B2" s="204"/>
      <c r="C2" s="204"/>
      <c r="D2" s="204"/>
      <c r="E2" s="204"/>
      <c r="F2" s="204"/>
      <c r="G2" s="204"/>
      <c r="H2" s="204"/>
      <c r="I2" s="204"/>
      <c r="J2" s="205"/>
      <c r="L2" s="206" t="s">
        <v>29</v>
      </c>
      <c r="M2" s="206"/>
      <c r="N2" s="206"/>
      <c r="O2" s="206"/>
    </row>
    <row r="3" spans="1:15" ht="15.75" thickBot="1" x14ac:dyDescent="0.3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15" s="34" customFormat="1" ht="21" customHeight="1" x14ac:dyDescent="0.25">
      <c r="A4" s="207" t="s">
        <v>30</v>
      </c>
      <c r="B4" s="208"/>
      <c r="C4" s="208"/>
      <c r="D4" s="208"/>
      <c r="E4" s="209" t="s">
        <v>31</v>
      </c>
      <c r="F4" s="209"/>
      <c r="G4" s="209"/>
      <c r="H4" s="209"/>
      <c r="I4" s="209"/>
      <c r="J4" s="210"/>
      <c r="K4" s="33"/>
      <c r="L4" s="33"/>
      <c r="M4" s="33"/>
      <c r="N4" s="33"/>
      <c r="O4" s="33"/>
    </row>
    <row r="5" spans="1:15" s="34" customFormat="1" ht="42" customHeight="1" x14ac:dyDescent="0.25">
      <c r="A5" s="196" t="s">
        <v>32</v>
      </c>
      <c r="B5" s="197"/>
      <c r="C5" s="197"/>
      <c r="D5" s="197"/>
      <c r="E5" s="200" t="s">
        <v>33</v>
      </c>
      <c r="F5" s="200"/>
      <c r="G5" s="200"/>
      <c r="H5" s="200"/>
      <c r="I5" s="200"/>
      <c r="J5" s="201"/>
      <c r="K5" s="33"/>
      <c r="L5" s="33" t="s">
        <v>34</v>
      </c>
      <c r="M5" s="33"/>
      <c r="N5" s="33"/>
      <c r="O5" s="33"/>
    </row>
    <row r="6" spans="1:15" s="34" customFormat="1" ht="21" customHeight="1" x14ac:dyDescent="0.25">
      <c r="A6" s="196" t="s">
        <v>35</v>
      </c>
      <c r="B6" s="197"/>
      <c r="C6" s="197"/>
      <c r="D6" s="197"/>
      <c r="E6" s="198" t="s">
        <v>36</v>
      </c>
      <c r="F6" s="198"/>
      <c r="G6" s="198"/>
      <c r="H6" s="198"/>
      <c r="I6" s="198"/>
      <c r="J6" s="199"/>
      <c r="K6" s="33"/>
      <c r="L6" s="33" t="s">
        <v>34</v>
      </c>
      <c r="M6" s="33"/>
      <c r="N6" s="33"/>
      <c r="O6" s="33"/>
    </row>
    <row r="7" spans="1:15" s="34" customFormat="1" ht="33.6" customHeight="1" x14ac:dyDescent="0.25">
      <c r="A7" s="196" t="s">
        <v>37</v>
      </c>
      <c r="B7" s="197"/>
      <c r="C7" s="197"/>
      <c r="D7" s="197"/>
      <c r="E7" s="198" t="s">
        <v>38</v>
      </c>
      <c r="F7" s="198"/>
      <c r="G7" s="198"/>
      <c r="H7" s="198"/>
      <c r="I7" s="198"/>
      <c r="J7" s="199"/>
      <c r="K7" s="33"/>
      <c r="L7" s="33" t="s">
        <v>34</v>
      </c>
      <c r="M7" s="33"/>
      <c r="N7" s="33"/>
      <c r="O7" s="33"/>
    </row>
    <row r="8" spans="1:15" s="34" customFormat="1" ht="21" customHeight="1" x14ac:dyDescent="0.25">
      <c r="A8" s="196" t="s">
        <v>39</v>
      </c>
      <c r="B8" s="197"/>
      <c r="C8" s="197"/>
      <c r="D8" s="197"/>
      <c r="E8" s="198" t="str">
        <f>'[1]1o Quadrimestre'!E8:J8</f>
        <v>Maria Angélica Moretto Cunha</v>
      </c>
      <c r="F8" s="198"/>
      <c r="G8" s="198"/>
      <c r="H8" s="198"/>
      <c r="I8" s="198"/>
      <c r="J8" s="199"/>
      <c r="K8" s="33"/>
      <c r="L8" s="33" t="s">
        <v>34</v>
      </c>
      <c r="M8" s="33"/>
      <c r="N8" s="33"/>
      <c r="O8" s="33"/>
    </row>
    <row r="9" spans="1:15" s="34" customFormat="1" x14ac:dyDescent="0.25">
      <c r="A9" s="196" t="s">
        <v>40</v>
      </c>
      <c r="B9" s="197"/>
      <c r="C9" s="197"/>
      <c r="D9" s="197"/>
      <c r="E9" s="198" t="str">
        <f>'[1]1o Quadrimestre'!E9:J9</f>
        <v>071.079.618-88</v>
      </c>
      <c r="F9" s="198"/>
      <c r="G9" s="198"/>
      <c r="H9" s="198"/>
      <c r="I9" s="198"/>
      <c r="J9" s="199"/>
      <c r="K9" s="33"/>
      <c r="L9" s="33" t="s">
        <v>34</v>
      </c>
      <c r="M9" s="33"/>
      <c r="N9" s="33"/>
      <c r="O9" s="33"/>
    </row>
    <row r="10" spans="1:15" s="34" customFormat="1" ht="51" customHeight="1" x14ac:dyDescent="0.25">
      <c r="A10" s="196" t="s">
        <v>41</v>
      </c>
      <c r="B10" s="197"/>
      <c r="C10" s="197"/>
      <c r="D10" s="197"/>
      <c r="E10" s="200" t="s">
        <v>42</v>
      </c>
      <c r="F10" s="200"/>
      <c r="G10" s="200"/>
      <c r="H10" s="200"/>
      <c r="I10" s="200"/>
      <c r="J10" s="201"/>
      <c r="K10" s="33"/>
      <c r="L10" s="33" t="s">
        <v>34</v>
      </c>
      <c r="M10" s="33"/>
      <c r="N10" s="33"/>
      <c r="O10" s="33"/>
    </row>
    <row r="11" spans="1:15" s="34" customFormat="1" ht="21" customHeight="1" x14ac:dyDescent="0.25">
      <c r="A11" s="196" t="s">
        <v>43</v>
      </c>
      <c r="B11" s="197"/>
      <c r="C11" s="197"/>
      <c r="D11" s="197"/>
      <c r="E11" s="202">
        <v>45870</v>
      </c>
      <c r="F11" s="198"/>
      <c r="G11" s="198"/>
      <c r="H11" s="198"/>
      <c r="I11" s="198"/>
      <c r="J11" s="199"/>
      <c r="K11" s="33"/>
      <c r="L11" s="33" t="s">
        <v>34</v>
      </c>
      <c r="M11" s="33"/>
      <c r="N11" s="33"/>
      <c r="O11" s="33"/>
    </row>
    <row r="12" spans="1:15" s="34" customFormat="1" ht="21" customHeight="1" thickBot="1" x14ac:dyDescent="0.3">
      <c r="A12" s="189" t="s">
        <v>44</v>
      </c>
      <c r="B12" s="190"/>
      <c r="C12" s="190"/>
      <c r="D12" s="190"/>
      <c r="E12" s="191" t="s">
        <v>45</v>
      </c>
      <c r="F12" s="191"/>
      <c r="G12" s="191"/>
      <c r="H12" s="191"/>
      <c r="I12" s="191"/>
      <c r="J12" s="192"/>
      <c r="K12" s="33"/>
      <c r="L12" s="33" t="s">
        <v>34</v>
      </c>
      <c r="M12" s="33"/>
      <c r="N12" s="33"/>
      <c r="O12" s="33"/>
    </row>
    <row r="13" spans="1:15" s="34" customFormat="1" ht="15.75" thickBot="1" x14ac:dyDescent="0.3">
      <c r="A13" s="35"/>
      <c r="B13" s="35"/>
      <c r="C13" s="35"/>
      <c r="D13" s="35"/>
      <c r="E13" s="36"/>
      <c r="F13" s="36"/>
      <c r="G13" s="36"/>
      <c r="H13" s="36"/>
      <c r="I13" s="36"/>
      <c r="J13" s="36"/>
      <c r="K13" s="33"/>
      <c r="L13" s="33"/>
      <c r="M13" s="33"/>
      <c r="N13" s="33"/>
      <c r="O13" s="33"/>
    </row>
    <row r="14" spans="1:15" x14ac:dyDescent="0.25">
      <c r="A14" s="193" t="s">
        <v>46</v>
      </c>
      <c r="B14" s="194"/>
      <c r="C14" s="194"/>
      <c r="D14" s="37" t="s">
        <v>47</v>
      </c>
      <c r="E14" s="194" t="s">
        <v>48</v>
      </c>
      <c r="F14" s="194"/>
      <c r="G14" s="194" t="s">
        <v>49</v>
      </c>
      <c r="H14" s="194"/>
      <c r="I14" s="194" t="s">
        <v>50</v>
      </c>
      <c r="J14" s="195"/>
    </row>
    <row r="15" spans="1:15" x14ac:dyDescent="0.25">
      <c r="A15" s="179" t="s">
        <v>51</v>
      </c>
      <c r="B15" s="180"/>
      <c r="C15" s="180"/>
      <c r="D15" s="38" t="s">
        <v>52</v>
      </c>
      <c r="E15" s="181">
        <v>45649</v>
      </c>
      <c r="F15" s="181"/>
      <c r="G15" s="181" t="s">
        <v>53</v>
      </c>
      <c r="H15" s="182"/>
      <c r="I15" s="183">
        <v>166000</v>
      </c>
      <c r="J15" s="184"/>
      <c r="L15" s="30" t="s">
        <v>34</v>
      </c>
      <c r="M15" s="39"/>
    </row>
    <row r="16" spans="1:15" x14ac:dyDescent="0.25">
      <c r="A16" s="179" t="s">
        <v>54</v>
      </c>
      <c r="B16" s="180"/>
      <c r="C16" s="180"/>
      <c r="D16" s="40"/>
      <c r="E16" s="185"/>
      <c r="F16" s="186"/>
      <c r="G16" s="186"/>
      <c r="H16" s="186"/>
      <c r="I16" s="187"/>
      <c r="J16" s="188"/>
      <c r="L16" s="30" t="s">
        <v>34</v>
      </c>
      <c r="M16" s="41"/>
    </row>
    <row r="17" spans="1:16" ht="15.75" thickBot="1" x14ac:dyDescent="0.3">
      <c r="A17" s="172" t="s">
        <v>54</v>
      </c>
      <c r="B17" s="173"/>
      <c r="C17" s="173"/>
      <c r="D17" s="42"/>
      <c r="E17" s="174"/>
      <c r="F17" s="174"/>
      <c r="G17" s="174"/>
      <c r="H17" s="174"/>
      <c r="I17" s="174"/>
      <c r="J17" s="175"/>
      <c r="L17" s="30" t="s">
        <v>34</v>
      </c>
    </row>
    <row r="18" spans="1:16" ht="15.75" thickBot="1" x14ac:dyDescent="0.3">
      <c r="A18" s="43"/>
      <c r="B18" s="43"/>
      <c r="C18" s="43"/>
      <c r="D18" s="43"/>
      <c r="E18" s="43"/>
      <c r="F18" s="43"/>
      <c r="G18" s="43"/>
      <c r="H18" s="43"/>
      <c r="I18" s="43"/>
      <c r="J18" s="43"/>
    </row>
    <row r="19" spans="1:16" x14ac:dyDescent="0.25">
      <c r="A19" s="135" t="s">
        <v>55</v>
      </c>
      <c r="B19" s="136"/>
      <c r="C19" s="136"/>
      <c r="D19" s="136"/>
      <c r="E19" s="136"/>
      <c r="F19" s="136"/>
      <c r="G19" s="136"/>
      <c r="H19" s="136"/>
      <c r="I19" s="136"/>
      <c r="J19" s="137"/>
    </row>
    <row r="20" spans="1:16" ht="37.5" customHeight="1" x14ac:dyDescent="0.25">
      <c r="A20" s="176" t="s">
        <v>56</v>
      </c>
      <c r="B20" s="177"/>
      <c r="C20" s="177" t="s">
        <v>57</v>
      </c>
      <c r="D20" s="177"/>
      <c r="E20" s="177" t="s">
        <v>58</v>
      </c>
      <c r="F20" s="177"/>
      <c r="G20" s="177" t="s">
        <v>59</v>
      </c>
      <c r="H20" s="177"/>
      <c r="I20" s="177" t="s">
        <v>60</v>
      </c>
      <c r="J20" s="178"/>
      <c r="M20" s="31"/>
      <c r="N20" s="31"/>
      <c r="O20" s="31"/>
      <c r="P20" s="44"/>
    </row>
    <row r="21" spans="1:16" ht="18.600000000000001" customHeight="1" x14ac:dyDescent="0.25">
      <c r="A21" s="167" t="s">
        <v>61</v>
      </c>
      <c r="B21" s="168"/>
      <c r="C21" s="167" t="s">
        <v>62</v>
      </c>
      <c r="D21" s="168"/>
      <c r="E21" s="169" t="s">
        <v>63</v>
      </c>
      <c r="F21" s="168"/>
      <c r="G21" s="168" t="s">
        <v>64</v>
      </c>
      <c r="H21" s="168"/>
      <c r="I21" s="170">
        <v>0</v>
      </c>
      <c r="J21" s="171"/>
      <c r="L21" s="30" t="s">
        <v>34</v>
      </c>
      <c r="M21" s="31"/>
      <c r="N21" s="31"/>
      <c r="O21" s="31"/>
      <c r="P21" s="44"/>
    </row>
    <row r="22" spans="1:16" x14ac:dyDescent="0.25">
      <c r="A22" s="164"/>
      <c r="B22" s="165"/>
      <c r="C22" s="153"/>
      <c r="D22" s="154"/>
      <c r="E22" s="166">
        <v>45877</v>
      </c>
      <c r="F22" s="165"/>
      <c r="G22" s="155">
        <v>1</v>
      </c>
      <c r="H22" s="152"/>
      <c r="I22" s="156">
        <v>13833.35</v>
      </c>
      <c r="J22" s="157"/>
      <c r="L22" s="30" t="s">
        <v>34</v>
      </c>
      <c r="M22" s="31"/>
      <c r="N22" s="31"/>
      <c r="O22" s="31"/>
      <c r="P22" s="44"/>
    </row>
    <row r="23" spans="1:16" x14ac:dyDescent="0.25">
      <c r="A23" s="164"/>
      <c r="B23" s="165"/>
      <c r="C23" s="155"/>
      <c r="D23" s="152"/>
      <c r="E23" s="166"/>
      <c r="F23" s="165"/>
      <c r="G23" s="155"/>
      <c r="H23" s="152"/>
      <c r="I23" s="156"/>
      <c r="J23" s="157"/>
      <c r="L23" s="30" t="s">
        <v>34</v>
      </c>
    </row>
    <row r="24" spans="1:16" x14ac:dyDescent="0.25">
      <c r="A24" s="164"/>
      <c r="B24" s="165"/>
      <c r="C24" s="155"/>
      <c r="D24" s="152"/>
      <c r="E24" s="166"/>
      <c r="F24" s="165"/>
      <c r="G24" s="155"/>
      <c r="H24" s="152"/>
      <c r="I24" s="156"/>
      <c r="J24" s="157"/>
      <c r="L24" s="30" t="s">
        <v>34</v>
      </c>
    </row>
    <row r="25" spans="1:16" x14ac:dyDescent="0.25">
      <c r="A25" s="164"/>
      <c r="B25" s="165"/>
      <c r="C25" s="155"/>
      <c r="D25" s="152"/>
      <c r="E25" s="166"/>
      <c r="F25" s="165"/>
      <c r="G25" s="155"/>
      <c r="H25" s="152"/>
      <c r="I25" s="156">
        <v>0</v>
      </c>
      <c r="J25" s="157"/>
      <c r="L25" s="30" t="s">
        <v>34</v>
      </c>
    </row>
    <row r="26" spans="1:16" x14ac:dyDescent="0.25">
      <c r="A26" s="151"/>
      <c r="B26" s="152"/>
      <c r="C26" s="153"/>
      <c r="D26" s="154"/>
      <c r="E26" s="155"/>
      <c r="F26" s="152"/>
      <c r="G26" s="155"/>
      <c r="H26" s="152"/>
      <c r="I26" s="156">
        <v>0</v>
      </c>
      <c r="J26" s="157"/>
      <c r="L26" s="30" t="s">
        <v>34</v>
      </c>
    </row>
    <row r="27" spans="1:16" x14ac:dyDescent="0.25">
      <c r="A27" s="151"/>
      <c r="B27" s="152"/>
      <c r="C27" s="153"/>
      <c r="D27" s="154"/>
      <c r="E27" s="155"/>
      <c r="F27" s="152"/>
      <c r="G27" s="155"/>
      <c r="H27" s="152"/>
      <c r="I27" s="156">
        <v>0</v>
      </c>
      <c r="J27" s="157"/>
      <c r="L27" s="30" t="s">
        <v>34</v>
      </c>
    </row>
    <row r="28" spans="1:16" x14ac:dyDescent="0.25">
      <c r="A28" s="151"/>
      <c r="B28" s="152"/>
      <c r="C28" s="153"/>
      <c r="D28" s="154"/>
      <c r="E28" s="155"/>
      <c r="F28" s="152"/>
      <c r="G28" s="155"/>
      <c r="H28" s="152"/>
      <c r="I28" s="156">
        <v>0</v>
      </c>
      <c r="J28" s="157"/>
      <c r="L28" s="30" t="s">
        <v>34</v>
      </c>
    </row>
    <row r="29" spans="1:16" x14ac:dyDescent="0.25">
      <c r="A29" s="151"/>
      <c r="B29" s="152"/>
      <c r="C29" s="153"/>
      <c r="D29" s="154"/>
      <c r="E29" s="155"/>
      <c r="F29" s="152"/>
      <c r="G29" s="155"/>
      <c r="H29" s="152"/>
      <c r="I29" s="156">
        <v>0</v>
      </c>
      <c r="J29" s="157"/>
      <c r="L29" s="30" t="s">
        <v>34</v>
      </c>
    </row>
    <row r="30" spans="1:16" ht="15" customHeight="1" thickBot="1" x14ac:dyDescent="0.3">
      <c r="A30" s="158" t="s">
        <v>65</v>
      </c>
      <c r="B30" s="159"/>
      <c r="C30" s="159"/>
      <c r="D30" s="159"/>
      <c r="E30" s="159"/>
      <c r="F30" s="160"/>
      <c r="G30" s="161" t="s">
        <v>66</v>
      </c>
      <c r="H30" s="161"/>
      <c r="I30" s="162" t="s">
        <v>67</v>
      </c>
      <c r="J30" s="163"/>
    </row>
    <row r="31" spans="1:16" x14ac:dyDescent="0.25">
      <c r="A31" s="138" t="s">
        <v>68</v>
      </c>
      <c r="B31" s="139"/>
      <c r="C31" s="139"/>
      <c r="D31" s="139"/>
      <c r="E31" s="139"/>
      <c r="F31" s="139"/>
      <c r="G31" s="140"/>
      <c r="H31" s="45">
        <v>0</v>
      </c>
      <c r="I31" s="46">
        <v>90.24</v>
      </c>
      <c r="J31" s="143"/>
      <c r="L31" s="30" t="s">
        <v>69</v>
      </c>
    </row>
    <row r="32" spans="1:16" x14ac:dyDescent="0.25">
      <c r="A32" s="145" t="s">
        <v>70</v>
      </c>
      <c r="B32" s="146"/>
      <c r="C32" s="146"/>
      <c r="D32" s="146"/>
      <c r="E32" s="146"/>
      <c r="F32" s="146"/>
      <c r="G32" s="141"/>
      <c r="H32" s="47"/>
      <c r="I32" s="48">
        <f>SUM(I22+I23+I24)</f>
        <v>13833.35</v>
      </c>
      <c r="J32" s="143"/>
      <c r="L32" s="30" t="s">
        <v>69</v>
      </c>
    </row>
    <row r="33" spans="1:12" x14ac:dyDescent="0.25">
      <c r="A33" s="147" t="s">
        <v>71</v>
      </c>
      <c r="B33" s="146"/>
      <c r="C33" s="146"/>
      <c r="D33" s="146"/>
      <c r="E33" s="146"/>
      <c r="F33" s="146"/>
      <c r="G33" s="141"/>
      <c r="H33" s="49">
        <v>0</v>
      </c>
      <c r="I33" s="50"/>
      <c r="J33" s="143"/>
      <c r="L33" s="30" t="s">
        <v>34</v>
      </c>
    </row>
    <row r="34" spans="1:12" x14ac:dyDescent="0.25">
      <c r="A34" s="145" t="s">
        <v>72</v>
      </c>
      <c r="B34" s="146"/>
      <c r="C34" s="146"/>
      <c r="D34" s="146"/>
      <c r="E34" s="146"/>
      <c r="F34" s="146"/>
      <c r="G34" s="141"/>
      <c r="H34" s="47"/>
      <c r="I34" s="48">
        <v>7.54</v>
      </c>
      <c r="J34" s="143"/>
      <c r="L34" s="30" t="s">
        <v>34</v>
      </c>
    </row>
    <row r="35" spans="1:12" ht="24" customHeight="1" x14ac:dyDescent="0.25">
      <c r="A35" s="145" t="s">
        <v>73</v>
      </c>
      <c r="B35" s="146"/>
      <c r="C35" s="146"/>
      <c r="D35" s="146"/>
      <c r="E35" s="146"/>
      <c r="F35" s="146"/>
      <c r="G35" s="141"/>
      <c r="H35" s="49">
        <v>0</v>
      </c>
      <c r="I35" s="48" t="s">
        <v>74</v>
      </c>
      <c r="J35" s="143"/>
      <c r="L35" s="30" t="s">
        <v>34</v>
      </c>
    </row>
    <row r="36" spans="1:12" x14ac:dyDescent="0.25">
      <c r="A36" s="145" t="s">
        <v>75</v>
      </c>
      <c r="B36" s="146"/>
      <c r="C36" s="146"/>
      <c r="D36" s="146"/>
      <c r="E36" s="146"/>
      <c r="F36" s="148"/>
      <c r="G36" s="141"/>
      <c r="H36" s="47"/>
      <c r="I36" s="48">
        <f>SUM(I32+I31+I34)</f>
        <v>13931.130000000001</v>
      </c>
      <c r="J36" s="143"/>
    </row>
    <row r="37" spans="1:12" x14ac:dyDescent="0.25">
      <c r="A37" s="145" t="s">
        <v>76</v>
      </c>
      <c r="B37" s="146"/>
      <c r="C37" s="146"/>
      <c r="D37" s="146"/>
      <c r="E37" s="146"/>
      <c r="F37" s="148"/>
      <c r="G37" s="141"/>
      <c r="H37" s="49">
        <f>H31+H33+H35</f>
        <v>0</v>
      </c>
      <c r="I37" s="51"/>
      <c r="J37" s="143"/>
      <c r="L37" s="30" t="s">
        <v>69</v>
      </c>
    </row>
    <row r="38" spans="1:12" ht="15" customHeight="1" thickBot="1" x14ac:dyDescent="0.3">
      <c r="A38" s="149" t="s">
        <v>77</v>
      </c>
      <c r="B38" s="150"/>
      <c r="C38" s="150"/>
      <c r="D38" s="150"/>
      <c r="E38" s="150"/>
      <c r="F38" s="150"/>
      <c r="G38" s="142"/>
      <c r="H38" s="52"/>
      <c r="I38" s="48">
        <f>I36</f>
        <v>13931.130000000001</v>
      </c>
      <c r="J38" s="144"/>
      <c r="L38" s="30" t="s">
        <v>69</v>
      </c>
    </row>
    <row r="40" spans="1:12" x14ac:dyDescent="0.25">
      <c r="A40" s="130" t="s">
        <v>78</v>
      </c>
      <c r="B40" s="130"/>
      <c r="C40" s="130"/>
      <c r="D40" s="130"/>
      <c r="E40" s="130"/>
      <c r="F40" s="130"/>
      <c r="G40" s="130"/>
      <c r="H40" s="130"/>
      <c r="I40" s="130"/>
      <c r="J40" s="130"/>
    </row>
    <row r="41" spans="1:12" x14ac:dyDescent="0.25">
      <c r="A41" s="91" t="s">
        <v>79</v>
      </c>
      <c r="B41" s="91"/>
      <c r="C41" s="91"/>
      <c r="D41" s="91"/>
      <c r="E41" s="91"/>
      <c r="F41" s="91"/>
      <c r="G41" s="91"/>
      <c r="H41" s="91"/>
      <c r="I41" s="91"/>
      <c r="J41" s="91"/>
    </row>
    <row r="42" spans="1:12" x14ac:dyDescent="0.25">
      <c r="A42" s="91" t="s">
        <v>80</v>
      </c>
      <c r="B42" s="91"/>
      <c r="C42" s="91"/>
      <c r="D42" s="91"/>
      <c r="E42" s="91"/>
      <c r="F42" s="91"/>
      <c r="G42" s="91"/>
      <c r="H42" s="91"/>
      <c r="I42" s="91"/>
      <c r="J42" s="91"/>
    </row>
    <row r="43" spans="1:12" ht="15.75" thickBot="1" x14ac:dyDescent="0.3"/>
    <row r="44" spans="1:12" ht="63" customHeight="1" thickBot="1" x14ac:dyDescent="0.3">
      <c r="A44" s="131" t="s">
        <v>81</v>
      </c>
      <c r="B44" s="132"/>
      <c r="C44" s="132"/>
      <c r="D44" s="132"/>
      <c r="E44" s="132"/>
      <c r="F44" s="132"/>
      <c r="G44" s="132"/>
      <c r="H44" s="132"/>
      <c r="I44" s="132"/>
      <c r="J44" s="133"/>
      <c r="L44" s="33" t="s">
        <v>34</v>
      </c>
    </row>
    <row r="45" spans="1:12" ht="15.75" thickBot="1" x14ac:dyDescent="0.3">
      <c r="A45" s="134"/>
      <c r="B45" s="134"/>
      <c r="C45" s="134"/>
      <c r="D45" s="134"/>
      <c r="E45" s="134"/>
      <c r="F45" s="134"/>
      <c r="G45" s="134"/>
      <c r="H45" s="134"/>
      <c r="I45" s="134"/>
      <c r="J45" s="134"/>
    </row>
    <row r="46" spans="1:12" x14ac:dyDescent="0.25">
      <c r="A46" s="135" t="s">
        <v>82</v>
      </c>
      <c r="B46" s="136"/>
      <c r="C46" s="136"/>
      <c r="D46" s="136"/>
      <c r="E46" s="136"/>
      <c r="F46" s="136"/>
      <c r="G46" s="136"/>
      <c r="H46" s="136"/>
      <c r="I46" s="136"/>
      <c r="J46" s="137"/>
    </row>
    <row r="47" spans="1:12" x14ac:dyDescent="0.25">
      <c r="A47" s="125" t="s">
        <v>83</v>
      </c>
      <c r="B47" s="126"/>
      <c r="C47" s="126"/>
      <c r="D47" s="126"/>
      <c r="E47" s="126"/>
      <c r="F47" s="126"/>
      <c r="G47" s="126"/>
      <c r="H47" s="126"/>
      <c r="I47" s="126"/>
      <c r="J47" s="127"/>
    </row>
    <row r="48" spans="1:12" ht="72" x14ac:dyDescent="0.25">
      <c r="A48" s="128" t="s">
        <v>84</v>
      </c>
      <c r="B48" s="129"/>
      <c r="C48" s="129"/>
      <c r="D48" s="129"/>
      <c r="E48" s="129"/>
      <c r="F48" s="53" t="s">
        <v>85</v>
      </c>
      <c r="G48" s="53" t="s">
        <v>86</v>
      </c>
      <c r="H48" s="54" t="s">
        <v>87</v>
      </c>
      <c r="I48" s="53" t="s">
        <v>88</v>
      </c>
      <c r="J48" s="55" t="s">
        <v>89</v>
      </c>
    </row>
    <row r="49" spans="1:12" x14ac:dyDescent="0.25">
      <c r="A49" s="104" t="s">
        <v>90</v>
      </c>
      <c r="B49" s="105"/>
      <c r="C49" s="105"/>
      <c r="D49" s="105"/>
      <c r="E49" s="105"/>
      <c r="F49" s="56">
        <f xml:space="preserve"> SUMIF([1]Agosto!F13:F29,"Serviços prestados",[1]Agosto!G13:G29)</f>
        <v>7050</v>
      </c>
      <c r="G49" s="57">
        <v>0</v>
      </c>
      <c r="H49" s="58">
        <f>F49</f>
        <v>7050</v>
      </c>
      <c r="I49" s="57">
        <f>G49+H49</f>
        <v>7050</v>
      </c>
      <c r="J49" s="59">
        <v>0</v>
      </c>
      <c r="L49" s="30" t="s">
        <v>34</v>
      </c>
    </row>
    <row r="50" spans="1:12" x14ac:dyDescent="0.25">
      <c r="A50" s="104" t="s">
        <v>91</v>
      </c>
      <c r="B50" s="105"/>
      <c r="C50" s="105"/>
      <c r="D50" s="105"/>
      <c r="E50" s="105"/>
      <c r="F50" s="56">
        <f xml:space="preserve"> SUMIF([1]Agosto!F13:F29,"Folha de pagamento",[1]Agosto!G13:G29)</f>
        <v>5362.16</v>
      </c>
      <c r="G50" s="57">
        <v>0</v>
      </c>
      <c r="H50" s="58">
        <f t="shared" ref="H50:H66" si="0">F50</f>
        <v>5362.16</v>
      </c>
      <c r="I50" s="57">
        <f t="shared" ref="I50:I65" si="1">G50+H50</f>
        <v>5362.16</v>
      </c>
      <c r="J50" s="59">
        <v>0</v>
      </c>
      <c r="L50" s="30" t="s">
        <v>34</v>
      </c>
    </row>
    <row r="51" spans="1:12" x14ac:dyDescent="0.25">
      <c r="A51" s="104" t="s">
        <v>92</v>
      </c>
      <c r="B51" s="105"/>
      <c r="C51" s="105"/>
      <c r="D51" s="105"/>
      <c r="E51" s="105"/>
      <c r="F51" s="56">
        <f xml:space="preserve"> SUMIF([1]Agosto!F13:F24,"Medicamentos",[1]Agosto!G13:G24)</f>
        <v>0</v>
      </c>
      <c r="G51" s="57">
        <v>0</v>
      </c>
      <c r="H51" s="58">
        <f t="shared" si="0"/>
        <v>0</v>
      </c>
      <c r="I51" s="57">
        <f t="shared" si="1"/>
        <v>0</v>
      </c>
      <c r="J51" s="59">
        <v>0</v>
      </c>
      <c r="L51" s="30" t="s">
        <v>34</v>
      </c>
    </row>
    <row r="52" spans="1:12" x14ac:dyDescent="0.25">
      <c r="A52" s="104" t="s">
        <v>93</v>
      </c>
      <c r="B52" s="105"/>
      <c r="C52" s="105"/>
      <c r="D52" s="105"/>
      <c r="E52" s="105"/>
      <c r="F52" s="56">
        <f xml:space="preserve"> SUMIF([1]Agosto!F13:F24,"Material Médico Hospitalar",[1]Agosto!G13:G24)</f>
        <v>0</v>
      </c>
      <c r="G52" s="57">
        <v>0</v>
      </c>
      <c r="H52" s="58">
        <f t="shared" si="0"/>
        <v>0</v>
      </c>
      <c r="I52" s="57">
        <f t="shared" si="1"/>
        <v>0</v>
      </c>
      <c r="J52" s="59">
        <v>0</v>
      </c>
      <c r="L52" s="30" t="s">
        <v>34</v>
      </c>
    </row>
    <row r="53" spans="1:12" x14ac:dyDescent="0.25">
      <c r="A53" s="104" t="s">
        <v>94</v>
      </c>
      <c r="B53" s="105"/>
      <c r="C53" s="105"/>
      <c r="D53" s="105"/>
      <c r="E53" s="105"/>
      <c r="F53" s="56">
        <f xml:space="preserve"> SUMIF([1]Agosto!F13:F24,"Alimentos",[1]Agosto!G13:G24)</f>
        <v>0</v>
      </c>
      <c r="G53" s="57">
        <v>0</v>
      </c>
      <c r="H53" s="58">
        <f t="shared" si="0"/>
        <v>0</v>
      </c>
      <c r="I53" s="57">
        <f t="shared" si="1"/>
        <v>0</v>
      </c>
      <c r="J53" s="59">
        <v>0</v>
      </c>
      <c r="L53" s="30" t="s">
        <v>34</v>
      </c>
    </row>
    <row r="54" spans="1:12" x14ac:dyDescent="0.25">
      <c r="A54" s="104" t="s">
        <v>95</v>
      </c>
      <c r="B54" s="105"/>
      <c r="C54" s="105"/>
      <c r="D54" s="105"/>
      <c r="E54" s="105"/>
      <c r="F54" s="56">
        <f xml:space="preserve"> SUMIF([1]Agosto!F13:F24,"Material de Consumo",[1]Agosto!G13:G24)</f>
        <v>803.33</v>
      </c>
      <c r="G54" s="57">
        <v>0</v>
      </c>
      <c r="H54" s="58">
        <f t="shared" si="0"/>
        <v>803.33</v>
      </c>
      <c r="I54" s="57">
        <f t="shared" si="1"/>
        <v>803.33</v>
      </c>
      <c r="J54" s="59">
        <v>0</v>
      </c>
      <c r="L54" s="30" t="s">
        <v>34</v>
      </c>
    </row>
    <row r="55" spans="1:12" x14ac:dyDescent="0.25">
      <c r="A55" s="104" t="s">
        <v>96</v>
      </c>
      <c r="B55" s="105"/>
      <c r="C55" s="105"/>
      <c r="D55" s="105"/>
      <c r="E55" s="105"/>
      <c r="F55" s="56">
        <f xml:space="preserve"> SUMIF([1]Agosto!F13:F24,"Serviços Médicos",[1]Agosto!G13:G24)</f>
        <v>0</v>
      </c>
      <c r="G55" s="57">
        <v>0</v>
      </c>
      <c r="H55" s="58">
        <f t="shared" si="0"/>
        <v>0</v>
      </c>
      <c r="I55" s="57">
        <f t="shared" si="1"/>
        <v>0</v>
      </c>
      <c r="J55" s="59">
        <v>0</v>
      </c>
      <c r="L55" s="30" t="s">
        <v>34</v>
      </c>
    </row>
    <row r="56" spans="1:12" ht="15" customHeight="1" x14ac:dyDescent="0.25">
      <c r="A56" s="108" t="s">
        <v>97</v>
      </c>
      <c r="B56" s="109"/>
      <c r="C56" s="109"/>
      <c r="D56" s="109"/>
      <c r="E56" s="110"/>
      <c r="F56" s="56">
        <f xml:space="preserve"> SUMIF([1]Agosto!F13:F29,"outros",[1]Agosto!G13:G29)</f>
        <v>0</v>
      </c>
      <c r="G56" s="57">
        <v>0</v>
      </c>
      <c r="H56" s="58">
        <f t="shared" si="0"/>
        <v>0</v>
      </c>
      <c r="I56" s="57">
        <f t="shared" si="1"/>
        <v>0</v>
      </c>
      <c r="J56" s="59">
        <v>0</v>
      </c>
      <c r="L56" s="30" t="s">
        <v>34</v>
      </c>
    </row>
    <row r="57" spans="1:12" x14ac:dyDescent="0.25">
      <c r="A57" s="111"/>
      <c r="B57" s="112"/>
      <c r="C57" s="112"/>
      <c r="D57" s="112"/>
      <c r="E57" s="113"/>
      <c r="F57" s="56"/>
      <c r="G57" s="57">
        <v>0</v>
      </c>
      <c r="H57" s="58">
        <f t="shared" si="0"/>
        <v>0</v>
      </c>
      <c r="I57" s="57">
        <f t="shared" si="1"/>
        <v>0</v>
      </c>
      <c r="J57" s="59">
        <v>0</v>
      </c>
      <c r="L57" s="30" t="s">
        <v>34</v>
      </c>
    </row>
    <row r="58" spans="1:12" x14ac:dyDescent="0.25">
      <c r="A58" s="114"/>
      <c r="B58" s="115"/>
      <c r="C58" s="115"/>
      <c r="D58" s="115"/>
      <c r="E58" s="116"/>
      <c r="F58" s="56">
        <f xml:space="preserve"> SUMIF([1]Agosto!G13:G26,"Folha de Pagamento",[1]Agosto!H13:H40)</f>
        <v>0</v>
      </c>
      <c r="G58" s="57">
        <v>0</v>
      </c>
      <c r="H58" s="58">
        <f t="shared" si="0"/>
        <v>0</v>
      </c>
      <c r="I58" s="57">
        <f t="shared" si="1"/>
        <v>0</v>
      </c>
      <c r="J58" s="59">
        <v>0</v>
      </c>
      <c r="L58" s="30" t="s">
        <v>34</v>
      </c>
    </row>
    <row r="59" spans="1:12" x14ac:dyDescent="0.25">
      <c r="A59" s="104" t="s">
        <v>98</v>
      </c>
      <c r="B59" s="105"/>
      <c r="C59" s="105"/>
      <c r="D59" s="105"/>
      <c r="E59" s="105"/>
      <c r="F59" s="56">
        <f xml:space="preserve"> SUMIF([1]Agosto!F13:F27,"Locação de Imóveis",[1]Agosto!G13:G27)</f>
        <v>0</v>
      </c>
      <c r="G59" s="57">
        <v>0</v>
      </c>
      <c r="H59" s="58">
        <f t="shared" si="0"/>
        <v>0</v>
      </c>
      <c r="I59" s="57">
        <f t="shared" si="1"/>
        <v>0</v>
      </c>
      <c r="J59" s="59">
        <v>0</v>
      </c>
      <c r="L59" s="30" t="s">
        <v>34</v>
      </c>
    </row>
    <row r="60" spans="1:12" x14ac:dyDescent="0.25">
      <c r="A60" s="104" t="s">
        <v>99</v>
      </c>
      <c r="B60" s="105"/>
      <c r="C60" s="105"/>
      <c r="D60" s="105"/>
      <c r="E60" s="105"/>
      <c r="F60" s="56">
        <f xml:space="preserve"> SUMIF([1]Agosto!F13:F28,"Locações Diversas",[1]Agosto!G13:G28)</f>
        <v>0</v>
      </c>
      <c r="G60" s="57">
        <v>0</v>
      </c>
      <c r="H60" s="58">
        <f t="shared" si="0"/>
        <v>0</v>
      </c>
      <c r="I60" s="57">
        <f t="shared" si="1"/>
        <v>0</v>
      </c>
      <c r="J60" s="59">
        <v>0</v>
      </c>
      <c r="L60" s="30" t="s">
        <v>34</v>
      </c>
    </row>
    <row r="61" spans="1:12" x14ac:dyDescent="0.25">
      <c r="A61" s="104" t="s">
        <v>100</v>
      </c>
      <c r="B61" s="105"/>
      <c r="C61" s="105"/>
      <c r="D61" s="105"/>
      <c r="E61" s="105"/>
      <c r="F61" s="56">
        <f xml:space="preserve"> SUMIF([1]Agosto!F13:F29,"Utilidade Pública",[1]Agosto!G13:G29)</f>
        <v>536.86</v>
      </c>
      <c r="G61" s="57">
        <v>0</v>
      </c>
      <c r="H61" s="58">
        <f t="shared" si="0"/>
        <v>536.86</v>
      </c>
      <c r="I61" s="57">
        <f t="shared" si="1"/>
        <v>536.86</v>
      </c>
      <c r="J61" s="59">
        <v>0</v>
      </c>
      <c r="L61" s="30" t="s">
        <v>34</v>
      </c>
    </row>
    <row r="62" spans="1:12" x14ac:dyDescent="0.25">
      <c r="A62" s="104" t="s">
        <v>101</v>
      </c>
      <c r="B62" s="105"/>
      <c r="C62" s="105"/>
      <c r="D62" s="105"/>
      <c r="E62" s="105"/>
      <c r="F62" s="56">
        <f xml:space="preserve"> SUMIF([1]Agosto!F13:F30,"Combustível",[1]Agosto!G13:G30)</f>
        <v>0</v>
      </c>
      <c r="G62" s="57">
        <v>0</v>
      </c>
      <c r="H62" s="58">
        <f t="shared" si="0"/>
        <v>0</v>
      </c>
      <c r="I62" s="57">
        <f t="shared" si="1"/>
        <v>0</v>
      </c>
      <c r="J62" s="59">
        <v>0</v>
      </c>
      <c r="L62" s="30" t="s">
        <v>34</v>
      </c>
    </row>
    <row r="63" spans="1:12" x14ac:dyDescent="0.25">
      <c r="A63" s="104" t="s">
        <v>102</v>
      </c>
      <c r="B63" s="105"/>
      <c r="C63" s="105"/>
      <c r="D63" s="105"/>
      <c r="E63" s="105"/>
      <c r="F63" s="56">
        <f xml:space="preserve"> SUMIF([1]Agosto!F13:F31,"Bens Materiais Permanentes",[1]Agosto!G13:G31)</f>
        <v>0</v>
      </c>
      <c r="G63" s="57">
        <v>0</v>
      </c>
      <c r="H63" s="58">
        <f t="shared" si="0"/>
        <v>0</v>
      </c>
      <c r="I63" s="57">
        <f t="shared" si="1"/>
        <v>0</v>
      </c>
      <c r="J63" s="59">
        <v>0</v>
      </c>
      <c r="L63" s="30" t="s">
        <v>34</v>
      </c>
    </row>
    <row r="64" spans="1:12" x14ac:dyDescent="0.25">
      <c r="A64" s="104" t="s">
        <v>103</v>
      </c>
      <c r="B64" s="105"/>
      <c r="C64" s="105"/>
      <c r="D64" s="105"/>
      <c r="E64" s="105"/>
      <c r="F64" s="56">
        <f xml:space="preserve"> SUMIF([1]Agosto!F25:F32,"Obras",[1]Agosto!G25:G32)</f>
        <v>0</v>
      </c>
      <c r="G64" s="57">
        <v>0</v>
      </c>
      <c r="H64" s="58">
        <f t="shared" si="0"/>
        <v>0</v>
      </c>
      <c r="I64" s="57">
        <f t="shared" si="1"/>
        <v>0</v>
      </c>
      <c r="J64" s="59">
        <v>0</v>
      </c>
      <c r="L64" s="30" t="s">
        <v>34</v>
      </c>
    </row>
    <row r="65" spans="1:12" x14ac:dyDescent="0.25">
      <c r="A65" s="104" t="s">
        <v>104</v>
      </c>
      <c r="B65" s="105"/>
      <c r="C65" s="105"/>
      <c r="D65" s="105"/>
      <c r="E65" s="105"/>
      <c r="F65" s="56">
        <v>0</v>
      </c>
      <c r="G65" s="57">
        <v>0</v>
      </c>
      <c r="H65" s="58">
        <f t="shared" si="0"/>
        <v>0</v>
      </c>
      <c r="I65" s="57">
        <f t="shared" si="1"/>
        <v>0</v>
      </c>
      <c r="J65" s="59">
        <v>0</v>
      </c>
      <c r="L65" s="30" t="s">
        <v>34</v>
      </c>
    </row>
    <row r="66" spans="1:12" x14ac:dyDescent="0.25">
      <c r="A66" s="104" t="s">
        <v>105</v>
      </c>
      <c r="B66" s="105"/>
      <c r="C66" s="105"/>
      <c r="D66" s="105"/>
      <c r="E66" s="105"/>
      <c r="F66" s="56"/>
      <c r="G66" s="57">
        <v>0</v>
      </c>
      <c r="H66" s="58">
        <f t="shared" si="0"/>
        <v>0</v>
      </c>
      <c r="I66" s="57">
        <v>0</v>
      </c>
      <c r="J66" s="59">
        <v>0</v>
      </c>
      <c r="L66" s="30" t="s">
        <v>34</v>
      </c>
    </row>
    <row r="67" spans="1:12" ht="15.75" thickBot="1" x14ac:dyDescent="0.3">
      <c r="A67" s="106" t="s">
        <v>27</v>
      </c>
      <c r="B67" s="107"/>
      <c r="C67" s="107"/>
      <c r="D67" s="107"/>
      <c r="E67" s="107"/>
      <c r="F67" s="60">
        <f>SUM(F49:F66)</f>
        <v>13752.35</v>
      </c>
      <c r="G67" s="60">
        <f t="shared" ref="G67:J67" si="2">SUM(G49:G66)</f>
        <v>0</v>
      </c>
      <c r="H67" s="61">
        <f>SUM(H49:H66)</f>
        <v>13752.35</v>
      </c>
      <c r="I67" s="60">
        <v>0</v>
      </c>
      <c r="J67" s="62">
        <f t="shared" si="2"/>
        <v>0</v>
      </c>
      <c r="L67" s="30" t="s">
        <v>69</v>
      </c>
    </row>
    <row r="68" spans="1:12" ht="15.75" thickBot="1" x14ac:dyDescent="0.3">
      <c r="A68" s="63"/>
      <c r="B68" s="63"/>
      <c r="C68" s="63"/>
      <c r="D68" s="63"/>
      <c r="E68" s="63"/>
      <c r="F68" s="64"/>
      <c r="G68" s="64"/>
      <c r="H68" s="64"/>
      <c r="I68" s="64"/>
      <c r="J68" s="64"/>
    </row>
    <row r="69" spans="1:12" x14ac:dyDescent="0.25">
      <c r="A69" s="117" t="s">
        <v>82</v>
      </c>
      <c r="B69" s="118"/>
      <c r="C69" s="118"/>
      <c r="D69" s="118"/>
      <c r="E69" s="118"/>
      <c r="F69" s="118"/>
      <c r="G69" s="118"/>
      <c r="H69" s="118"/>
      <c r="I69" s="118"/>
      <c r="J69" s="119"/>
    </row>
    <row r="70" spans="1:12" x14ac:dyDescent="0.25">
      <c r="A70" s="120" t="s">
        <v>106</v>
      </c>
      <c r="B70" s="121"/>
      <c r="C70" s="121"/>
      <c r="D70" s="121"/>
      <c r="E70" s="121"/>
      <c r="F70" s="121"/>
      <c r="G70" s="121"/>
      <c r="H70" s="121"/>
      <c r="I70" s="121"/>
      <c r="J70" s="122"/>
    </row>
    <row r="71" spans="1:12" ht="72" x14ac:dyDescent="0.25">
      <c r="A71" s="123" t="s">
        <v>84</v>
      </c>
      <c r="B71" s="124"/>
      <c r="C71" s="124"/>
      <c r="D71" s="124"/>
      <c r="E71" s="124"/>
      <c r="F71" s="65" t="s">
        <v>85</v>
      </c>
      <c r="G71" s="65" t="s">
        <v>107</v>
      </c>
      <c r="H71" s="65" t="s">
        <v>108</v>
      </c>
      <c r="I71" s="65" t="s">
        <v>109</v>
      </c>
      <c r="J71" s="66" t="s">
        <v>89</v>
      </c>
    </row>
    <row r="72" spans="1:12" x14ac:dyDescent="0.25">
      <c r="A72" s="104" t="s">
        <v>90</v>
      </c>
      <c r="B72" s="105"/>
      <c r="C72" s="105"/>
      <c r="D72" s="105"/>
      <c r="E72" s="105"/>
      <c r="F72" s="57">
        <v>0</v>
      </c>
      <c r="G72" s="57">
        <v>0</v>
      </c>
      <c r="H72" s="58">
        <v>0</v>
      </c>
      <c r="I72" s="57">
        <f>G72+H72</f>
        <v>0</v>
      </c>
      <c r="J72" s="59">
        <v>0</v>
      </c>
      <c r="L72" s="30" t="s">
        <v>34</v>
      </c>
    </row>
    <row r="73" spans="1:12" x14ac:dyDescent="0.25">
      <c r="A73" s="104" t="s">
        <v>91</v>
      </c>
      <c r="B73" s="105"/>
      <c r="C73" s="105"/>
      <c r="D73" s="105"/>
      <c r="E73" s="105"/>
      <c r="F73" s="57">
        <v>0</v>
      </c>
      <c r="G73" s="57">
        <v>0</v>
      </c>
      <c r="H73" s="58">
        <v>0</v>
      </c>
      <c r="I73" s="57">
        <f t="shared" ref="I73:I88" si="3">G73+H73</f>
        <v>0</v>
      </c>
      <c r="J73" s="59">
        <v>0</v>
      </c>
      <c r="L73" s="30" t="s">
        <v>34</v>
      </c>
    </row>
    <row r="74" spans="1:12" x14ac:dyDescent="0.25">
      <c r="A74" s="104" t="s">
        <v>92</v>
      </c>
      <c r="B74" s="105"/>
      <c r="C74" s="105"/>
      <c r="D74" s="105"/>
      <c r="E74" s="105"/>
      <c r="F74" s="57">
        <v>0</v>
      </c>
      <c r="G74" s="57">
        <v>0</v>
      </c>
      <c r="H74" s="58">
        <v>0</v>
      </c>
      <c r="I74" s="57">
        <f t="shared" si="3"/>
        <v>0</v>
      </c>
      <c r="J74" s="59">
        <v>0</v>
      </c>
      <c r="L74" s="30" t="s">
        <v>34</v>
      </c>
    </row>
    <row r="75" spans="1:12" x14ac:dyDescent="0.25">
      <c r="A75" s="104" t="s">
        <v>93</v>
      </c>
      <c r="B75" s="105"/>
      <c r="C75" s="105"/>
      <c r="D75" s="105"/>
      <c r="E75" s="105"/>
      <c r="F75" s="57">
        <v>0</v>
      </c>
      <c r="G75" s="57">
        <v>0</v>
      </c>
      <c r="H75" s="58">
        <v>0</v>
      </c>
      <c r="I75" s="57">
        <f t="shared" si="3"/>
        <v>0</v>
      </c>
      <c r="J75" s="59">
        <v>0</v>
      </c>
      <c r="L75" s="30" t="s">
        <v>34</v>
      </c>
    </row>
    <row r="76" spans="1:12" x14ac:dyDescent="0.25">
      <c r="A76" s="104" t="s">
        <v>94</v>
      </c>
      <c r="B76" s="105"/>
      <c r="C76" s="105"/>
      <c r="D76" s="105"/>
      <c r="E76" s="105"/>
      <c r="F76" s="57">
        <v>0</v>
      </c>
      <c r="G76" s="57">
        <v>0</v>
      </c>
      <c r="H76" s="58">
        <v>0</v>
      </c>
      <c r="I76" s="57">
        <f t="shared" si="3"/>
        <v>0</v>
      </c>
      <c r="J76" s="59">
        <v>0</v>
      </c>
      <c r="L76" s="30" t="s">
        <v>34</v>
      </c>
    </row>
    <row r="77" spans="1:12" x14ac:dyDescent="0.25">
      <c r="A77" s="104" t="s">
        <v>95</v>
      </c>
      <c r="B77" s="105"/>
      <c r="C77" s="105"/>
      <c r="D77" s="105"/>
      <c r="E77" s="105"/>
      <c r="F77" s="57">
        <v>0</v>
      </c>
      <c r="G77" s="57">
        <v>0</v>
      </c>
      <c r="H77" s="58">
        <v>0</v>
      </c>
      <c r="I77" s="57">
        <f t="shared" si="3"/>
        <v>0</v>
      </c>
      <c r="J77" s="59">
        <v>0</v>
      </c>
      <c r="L77" s="30" t="s">
        <v>34</v>
      </c>
    </row>
    <row r="78" spans="1:12" x14ac:dyDescent="0.25">
      <c r="A78" s="104" t="s">
        <v>96</v>
      </c>
      <c r="B78" s="105"/>
      <c r="C78" s="105"/>
      <c r="D78" s="105"/>
      <c r="E78" s="105"/>
      <c r="F78" s="57">
        <v>0</v>
      </c>
      <c r="G78" s="57">
        <v>0</v>
      </c>
      <c r="H78" s="58">
        <v>0</v>
      </c>
      <c r="I78" s="57">
        <f t="shared" si="3"/>
        <v>0</v>
      </c>
      <c r="J78" s="59">
        <v>0</v>
      </c>
      <c r="L78" s="30" t="s">
        <v>34</v>
      </c>
    </row>
    <row r="79" spans="1:12" x14ac:dyDescent="0.25">
      <c r="A79" s="108" t="s">
        <v>110</v>
      </c>
      <c r="B79" s="109"/>
      <c r="C79" s="109"/>
      <c r="D79" s="109"/>
      <c r="E79" s="110"/>
      <c r="F79" s="57">
        <v>0</v>
      </c>
      <c r="G79" s="57">
        <v>0</v>
      </c>
      <c r="H79" s="58">
        <v>0</v>
      </c>
      <c r="I79" s="57">
        <f t="shared" si="3"/>
        <v>0</v>
      </c>
      <c r="J79" s="59">
        <v>0</v>
      </c>
      <c r="L79" s="30" t="s">
        <v>34</v>
      </c>
    </row>
    <row r="80" spans="1:12" x14ac:dyDescent="0.25">
      <c r="A80" s="111"/>
      <c r="B80" s="112"/>
      <c r="C80" s="112"/>
      <c r="D80" s="112"/>
      <c r="E80" s="113"/>
      <c r="F80" s="57">
        <v>0</v>
      </c>
      <c r="G80" s="57">
        <v>0</v>
      </c>
      <c r="H80" s="58">
        <v>0</v>
      </c>
      <c r="I80" s="57">
        <f t="shared" si="3"/>
        <v>0</v>
      </c>
      <c r="J80" s="59">
        <v>0</v>
      </c>
      <c r="L80" s="30" t="s">
        <v>34</v>
      </c>
    </row>
    <row r="81" spans="1:12" x14ac:dyDescent="0.25">
      <c r="A81" s="114"/>
      <c r="B81" s="115"/>
      <c r="C81" s="115"/>
      <c r="D81" s="115"/>
      <c r="E81" s="116"/>
      <c r="F81" s="57">
        <v>0</v>
      </c>
      <c r="G81" s="57">
        <v>0</v>
      </c>
      <c r="H81" s="58">
        <v>0</v>
      </c>
      <c r="I81" s="57">
        <f t="shared" si="3"/>
        <v>0</v>
      </c>
      <c r="J81" s="59">
        <v>0</v>
      </c>
      <c r="L81" s="30" t="s">
        <v>34</v>
      </c>
    </row>
    <row r="82" spans="1:12" x14ac:dyDescent="0.25">
      <c r="A82" s="104" t="s">
        <v>98</v>
      </c>
      <c r="B82" s="105"/>
      <c r="C82" s="105"/>
      <c r="D82" s="105"/>
      <c r="E82" s="105"/>
      <c r="F82" s="57">
        <v>0</v>
      </c>
      <c r="G82" s="57">
        <v>0</v>
      </c>
      <c r="H82" s="58">
        <v>0</v>
      </c>
      <c r="I82" s="57">
        <f t="shared" si="3"/>
        <v>0</v>
      </c>
      <c r="J82" s="59">
        <v>0</v>
      </c>
      <c r="L82" s="30" t="s">
        <v>34</v>
      </c>
    </row>
    <row r="83" spans="1:12" x14ac:dyDescent="0.25">
      <c r="A83" s="104" t="s">
        <v>99</v>
      </c>
      <c r="B83" s="105"/>
      <c r="C83" s="105"/>
      <c r="D83" s="105"/>
      <c r="E83" s="105"/>
      <c r="F83" s="57">
        <v>0</v>
      </c>
      <c r="G83" s="57">
        <v>0</v>
      </c>
      <c r="H83" s="58">
        <v>0</v>
      </c>
      <c r="I83" s="57">
        <f t="shared" si="3"/>
        <v>0</v>
      </c>
      <c r="J83" s="59">
        <v>0</v>
      </c>
      <c r="L83" s="30" t="s">
        <v>34</v>
      </c>
    </row>
    <row r="84" spans="1:12" x14ac:dyDescent="0.25">
      <c r="A84" s="104" t="s">
        <v>100</v>
      </c>
      <c r="B84" s="105"/>
      <c r="C84" s="105"/>
      <c r="D84" s="105"/>
      <c r="E84" s="105"/>
      <c r="F84" s="57">
        <v>0</v>
      </c>
      <c r="G84" s="57">
        <v>0</v>
      </c>
      <c r="H84" s="58">
        <v>0</v>
      </c>
      <c r="I84" s="57">
        <f t="shared" si="3"/>
        <v>0</v>
      </c>
      <c r="J84" s="59">
        <v>0</v>
      </c>
      <c r="L84" s="30" t="s">
        <v>34</v>
      </c>
    </row>
    <row r="85" spans="1:12" x14ac:dyDescent="0.25">
      <c r="A85" s="104" t="s">
        <v>101</v>
      </c>
      <c r="B85" s="105"/>
      <c r="C85" s="105"/>
      <c r="D85" s="105"/>
      <c r="E85" s="105"/>
      <c r="F85" s="57">
        <v>0</v>
      </c>
      <c r="G85" s="57">
        <v>0</v>
      </c>
      <c r="H85" s="58">
        <v>0</v>
      </c>
      <c r="I85" s="57">
        <f t="shared" si="3"/>
        <v>0</v>
      </c>
      <c r="J85" s="59">
        <v>0</v>
      </c>
      <c r="L85" s="30" t="s">
        <v>34</v>
      </c>
    </row>
    <row r="86" spans="1:12" x14ac:dyDescent="0.25">
      <c r="A86" s="104" t="s">
        <v>102</v>
      </c>
      <c r="B86" s="105"/>
      <c r="C86" s="105"/>
      <c r="D86" s="105"/>
      <c r="E86" s="105"/>
      <c r="F86" s="57">
        <v>0</v>
      </c>
      <c r="G86" s="57">
        <v>0</v>
      </c>
      <c r="H86" s="58">
        <v>0</v>
      </c>
      <c r="I86" s="57">
        <f t="shared" si="3"/>
        <v>0</v>
      </c>
      <c r="J86" s="59">
        <v>0</v>
      </c>
      <c r="L86" s="30" t="s">
        <v>34</v>
      </c>
    </row>
    <row r="87" spans="1:12" x14ac:dyDescent="0.25">
      <c r="A87" s="104" t="s">
        <v>103</v>
      </c>
      <c r="B87" s="105"/>
      <c r="C87" s="105"/>
      <c r="D87" s="105"/>
      <c r="E87" s="105"/>
      <c r="F87" s="57">
        <v>0</v>
      </c>
      <c r="G87" s="57">
        <v>0</v>
      </c>
      <c r="H87" s="58">
        <v>0</v>
      </c>
      <c r="I87" s="57">
        <f t="shared" si="3"/>
        <v>0</v>
      </c>
      <c r="J87" s="59">
        <v>0</v>
      </c>
      <c r="L87" s="30" t="s">
        <v>34</v>
      </c>
    </row>
    <row r="88" spans="1:12" x14ac:dyDescent="0.25">
      <c r="A88" s="104" t="s">
        <v>104</v>
      </c>
      <c r="B88" s="105"/>
      <c r="C88" s="105"/>
      <c r="D88" s="105"/>
      <c r="E88" s="105"/>
      <c r="F88" s="57">
        <v>0</v>
      </c>
      <c r="G88" s="57">
        <v>0</v>
      </c>
      <c r="H88" s="58">
        <v>0</v>
      </c>
      <c r="I88" s="57">
        <f t="shared" si="3"/>
        <v>0</v>
      </c>
      <c r="J88" s="59">
        <v>0</v>
      </c>
      <c r="L88" s="30" t="s">
        <v>34</v>
      </c>
    </row>
    <row r="89" spans="1:12" x14ac:dyDescent="0.25">
      <c r="A89" s="104" t="s">
        <v>105</v>
      </c>
      <c r="B89" s="105"/>
      <c r="C89" s="105"/>
      <c r="D89" s="105"/>
      <c r="E89" s="105"/>
      <c r="F89" s="57">
        <v>0</v>
      </c>
      <c r="G89" s="57">
        <v>0</v>
      </c>
      <c r="H89" s="58">
        <v>0</v>
      </c>
      <c r="I89" s="57">
        <v>0</v>
      </c>
      <c r="J89" s="59">
        <v>0</v>
      </c>
      <c r="L89" s="30" t="s">
        <v>34</v>
      </c>
    </row>
    <row r="90" spans="1:12" ht="15.75" thickBot="1" x14ac:dyDescent="0.3">
      <c r="A90" s="106" t="s">
        <v>27</v>
      </c>
      <c r="B90" s="107"/>
      <c r="C90" s="107"/>
      <c r="D90" s="107"/>
      <c r="E90" s="107"/>
      <c r="F90" s="60"/>
      <c r="G90" s="60">
        <f t="shared" ref="G90:J90" si="4">SUM(G72:G89)</f>
        <v>0</v>
      </c>
      <c r="H90" s="61">
        <f t="shared" si="4"/>
        <v>0</v>
      </c>
      <c r="I90" s="60">
        <f t="shared" si="4"/>
        <v>0</v>
      </c>
      <c r="J90" s="62">
        <f t="shared" si="4"/>
        <v>0</v>
      </c>
      <c r="L90" s="30" t="s">
        <v>111</v>
      </c>
    </row>
    <row r="91" spans="1:12" x14ac:dyDescent="0.25">
      <c r="A91" s="67"/>
      <c r="B91" s="67"/>
      <c r="C91" s="67"/>
      <c r="D91" s="67"/>
      <c r="E91" s="67"/>
      <c r="F91" s="68"/>
      <c r="G91" s="68"/>
      <c r="H91" s="68"/>
      <c r="I91" s="68"/>
      <c r="J91" s="68"/>
    </row>
    <row r="92" spans="1:12" x14ac:dyDescent="0.25">
      <c r="A92" s="91" t="s">
        <v>112</v>
      </c>
      <c r="B92" s="91"/>
      <c r="C92" s="91"/>
      <c r="D92" s="91"/>
      <c r="E92" s="91"/>
      <c r="F92" s="91"/>
      <c r="G92" s="91"/>
      <c r="H92" s="91"/>
      <c r="I92" s="91"/>
      <c r="J92" s="91"/>
    </row>
    <row r="93" spans="1:12" x14ac:dyDescent="0.25">
      <c r="A93" s="91" t="s">
        <v>113</v>
      </c>
      <c r="B93" s="91"/>
      <c r="C93" s="91"/>
      <c r="D93" s="91"/>
      <c r="E93" s="91"/>
      <c r="F93" s="91"/>
      <c r="G93" s="91"/>
      <c r="H93" s="91"/>
      <c r="I93" s="91"/>
      <c r="J93" s="91"/>
    </row>
    <row r="94" spans="1:12" x14ac:dyDescent="0.25">
      <c r="A94" s="91" t="s">
        <v>114</v>
      </c>
      <c r="B94" s="91"/>
      <c r="C94" s="91"/>
      <c r="D94" s="91"/>
      <c r="E94" s="91"/>
      <c r="F94" s="91"/>
      <c r="G94" s="91"/>
      <c r="H94" s="91"/>
      <c r="I94" s="91"/>
      <c r="J94" s="91"/>
    </row>
    <row r="95" spans="1:12" x14ac:dyDescent="0.25">
      <c r="A95" s="91" t="s">
        <v>115</v>
      </c>
      <c r="B95" s="91"/>
      <c r="C95" s="91"/>
      <c r="D95" s="91"/>
      <c r="E95" s="91"/>
      <c r="F95" s="91"/>
      <c r="G95" s="91"/>
      <c r="H95" s="91"/>
      <c r="I95" s="91"/>
      <c r="J95" s="91"/>
    </row>
    <row r="96" spans="1:12" ht="21" customHeight="1" x14ac:dyDescent="0.25">
      <c r="A96" s="92" t="s">
        <v>116</v>
      </c>
      <c r="B96" s="93"/>
      <c r="C96" s="93"/>
      <c r="D96" s="93"/>
      <c r="E96" s="93"/>
      <c r="F96" s="93"/>
      <c r="G96" s="93"/>
      <c r="H96" s="93"/>
      <c r="I96" s="93"/>
      <c r="J96" s="93"/>
    </row>
    <row r="97" spans="1:12" ht="41.1" customHeight="1" x14ac:dyDescent="0.25">
      <c r="A97" s="94" t="s">
        <v>117</v>
      </c>
      <c r="B97" s="94"/>
      <c r="C97" s="94"/>
      <c r="D97" s="94"/>
      <c r="E97" s="94"/>
      <c r="F97" s="94"/>
      <c r="G97" s="94"/>
      <c r="H97" s="94"/>
      <c r="I97" s="94"/>
      <c r="J97" s="94"/>
    </row>
    <row r="98" spans="1:12" ht="15.75" thickBot="1" x14ac:dyDescent="0.3">
      <c r="A98" s="95" t="s">
        <v>118</v>
      </c>
      <c r="B98" s="95"/>
      <c r="C98" s="95"/>
      <c r="D98" s="95"/>
      <c r="E98" s="95"/>
      <c r="F98" s="95"/>
      <c r="G98" s="95"/>
      <c r="H98" s="95"/>
      <c r="I98" s="95"/>
      <c r="J98" s="95"/>
    </row>
    <row r="99" spans="1:12" ht="15.75" thickBot="1" x14ac:dyDescent="0.3">
      <c r="A99" s="96" t="s">
        <v>119</v>
      </c>
      <c r="B99" s="97"/>
      <c r="C99" s="97"/>
      <c r="D99" s="97"/>
      <c r="E99" s="97"/>
      <c r="F99" s="97"/>
      <c r="G99" s="97"/>
      <c r="H99" s="97"/>
      <c r="I99" s="97"/>
      <c r="J99" s="98"/>
    </row>
    <row r="100" spans="1:12" x14ac:dyDescent="0.25">
      <c r="A100" s="99" t="s">
        <v>120</v>
      </c>
      <c r="B100" s="100"/>
      <c r="C100" s="100"/>
      <c r="D100" s="100"/>
      <c r="E100" s="100"/>
      <c r="F100" s="100"/>
      <c r="G100" s="100"/>
      <c r="H100" s="100"/>
      <c r="I100" s="101"/>
      <c r="J100" s="69">
        <f>I36</f>
        <v>13931.130000000001</v>
      </c>
      <c r="L100" s="30" t="s">
        <v>111</v>
      </c>
    </row>
    <row r="101" spans="1:12" ht="15.75" customHeight="1" x14ac:dyDescent="0.25">
      <c r="A101" s="85" t="s">
        <v>121</v>
      </c>
      <c r="B101" s="86"/>
      <c r="C101" s="86"/>
      <c r="D101" s="86"/>
      <c r="E101" s="86"/>
      <c r="F101" s="86"/>
      <c r="G101" s="86"/>
      <c r="H101" s="86"/>
      <c r="I101" s="102"/>
      <c r="J101" s="70">
        <f>F67</f>
        <v>13752.35</v>
      </c>
      <c r="L101" s="30" t="s">
        <v>111</v>
      </c>
    </row>
    <row r="102" spans="1:12" ht="15.75" customHeight="1" x14ac:dyDescent="0.25">
      <c r="A102" s="85" t="s">
        <v>122</v>
      </c>
      <c r="B102" s="86"/>
      <c r="C102" s="86"/>
      <c r="D102" s="86"/>
      <c r="E102" s="86"/>
      <c r="F102" s="86"/>
      <c r="G102" s="86"/>
      <c r="H102" s="86"/>
      <c r="I102" s="102"/>
      <c r="J102" s="71">
        <v>0</v>
      </c>
      <c r="L102" s="30" t="s">
        <v>111</v>
      </c>
    </row>
    <row r="103" spans="1:12" ht="15.75" customHeight="1" x14ac:dyDescent="0.25">
      <c r="A103" s="85" t="s">
        <v>123</v>
      </c>
      <c r="B103" s="86"/>
      <c r="C103" s="86"/>
      <c r="D103" s="86"/>
      <c r="E103" s="86"/>
      <c r="F103" s="86"/>
      <c r="G103" s="86"/>
      <c r="H103" s="86"/>
      <c r="I103" s="102"/>
      <c r="J103" s="71">
        <v>0</v>
      </c>
      <c r="L103" s="30" t="s">
        <v>111</v>
      </c>
    </row>
    <row r="104" spans="1:12" ht="15.75" customHeight="1" x14ac:dyDescent="0.25">
      <c r="A104" s="85" t="s">
        <v>124</v>
      </c>
      <c r="B104" s="86"/>
      <c r="C104" s="86"/>
      <c r="D104" s="86"/>
      <c r="E104" s="86"/>
      <c r="F104" s="86"/>
      <c r="G104" s="86"/>
      <c r="H104" s="86"/>
      <c r="I104" s="102"/>
      <c r="J104" s="71"/>
      <c r="L104" s="30" t="s">
        <v>34</v>
      </c>
    </row>
    <row r="105" spans="1:12" ht="15.75" customHeight="1" x14ac:dyDescent="0.25">
      <c r="A105" s="85" t="s">
        <v>125</v>
      </c>
      <c r="B105" s="86"/>
      <c r="C105" s="86"/>
      <c r="D105" s="86"/>
      <c r="E105" s="86"/>
      <c r="F105" s="86"/>
      <c r="G105" s="86"/>
      <c r="H105" s="86"/>
      <c r="I105" s="102"/>
      <c r="J105" s="70">
        <f>J100-J101-J104</f>
        <v>178.78000000000065</v>
      </c>
      <c r="L105" s="30" t="s">
        <v>111</v>
      </c>
    </row>
    <row r="106" spans="1:12" ht="15.75" customHeight="1" x14ac:dyDescent="0.25">
      <c r="A106" s="87" t="s">
        <v>126</v>
      </c>
      <c r="B106" s="88"/>
      <c r="C106" s="88"/>
      <c r="D106" s="88"/>
      <c r="E106" s="88"/>
      <c r="F106" s="88"/>
      <c r="G106" s="88"/>
      <c r="H106" s="88"/>
      <c r="I106" s="102"/>
      <c r="J106" s="72"/>
      <c r="L106" s="30" t="s">
        <v>111</v>
      </c>
    </row>
    <row r="107" spans="1:12" ht="15.75" customHeight="1" thickBot="1" x14ac:dyDescent="0.3">
      <c r="A107" s="87" t="s">
        <v>127</v>
      </c>
      <c r="B107" s="88"/>
      <c r="C107" s="88"/>
      <c r="D107" s="88"/>
      <c r="E107" s="88"/>
      <c r="F107" s="88"/>
      <c r="G107" s="88"/>
      <c r="H107" s="88"/>
      <c r="I107" s="103"/>
      <c r="J107" s="46">
        <f>SUM(J106,J105)</f>
        <v>178.78000000000065</v>
      </c>
      <c r="L107" s="30" t="s">
        <v>111</v>
      </c>
    </row>
    <row r="108" spans="1:12" ht="66" customHeight="1" x14ac:dyDescent="0.25">
      <c r="A108" s="89" t="s">
        <v>128</v>
      </c>
      <c r="B108" s="89"/>
      <c r="C108" s="89"/>
      <c r="D108" s="89"/>
      <c r="E108" s="89"/>
      <c r="F108" s="89"/>
      <c r="G108" s="89"/>
      <c r="H108" s="89"/>
      <c r="I108" s="89"/>
      <c r="J108" s="89"/>
    </row>
    <row r="109" spans="1:12" ht="15.75" x14ac:dyDescent="0.25">
      <c r="A109" s="90" t="s">
        <v>129</v>
      </c>
      <c r="B109" s="90"/>
      <c r="C109" s="90"/>
      <c r="D109" s="90"/>
      <c r="E109" s="90"/>
      <c r="F109" s="90"/>
      <c r="G109" s="90"/>
      <c r="H109" s="90"/>
      <c r="I109" s="90"/>
      <c r="J109" s="90"/>
      <c r="L109" s="30" t="s">
        <v>34</v>
      </c>
    </row>
    <row r="110" spans="1:12" x14ac:dyDescent="0.25">
      <c r="A110" s="73" t="s">
        <v>130</v>
      </c>
      <c r="B110" s="73"/>
      <c r="C110" s="73"/>
      <c r="D110" s="73"/>
      <c r="E110" s="73"/>
      <c r="F110" s="73"/>
      <c r="G110" s="73"/>
      <c r="H110" s="73"/>
      <c r="I110" s="73"/>
      <c r="J110" s="73"/>
    </row>
    <row r="111" spans="1:12" x14ac:dyDescent="0.25">
      <c r="A111" s="73"/>
      <c r="B111" s="73"/>
      <c r="C111" s="73"/>
      <c r="D111" s="73"/>
      <c r="E111" s="73"/>
      <c r="F111" s="73"/>
      <c r="G111" s="73"/>
      <c r="H111" s="73"/>
      <c r="I111" s="73"/>
      <c r="J111" s="73"/>
    </row>
    <row r="112" spans="1:12" x14ac:dyDescent="0.25">
      <c r="A112" s="73"/>
      <c r="B112" s="73"/>
      <c r="C112" s="73"/>
      <c r="D112" s="73"/>
      <c r="E112" s="73"/>
      <c r="F112" s="73"/>
      <c r="G112" s="73"/>
      <c r="H112" s="73"/>
      <c r="I112" s="73"/>
      <c r="J112" s="73"/>
    </row>
    <row r="113" spans="1:10" ht="15.75" x14ac:dyDescent="0.25">
      <c r="A113" s="81" t="s">
        <v>131</v>
      </c>
      <c r="B113" s="82"/>
      <c r="C113" s="82"/>
      <c r="D113" s="82"/>
      <c r="E113" s="82"/>
      <c r="F113" s="82"/>
      <c r="G113" s="82"/>
      <c r="H113" s="82"/>
      <c r="I113" s="82"/>
      <c r="J113" s="82"/>
    </row>
    <row r="114" spans="1:10" ht="15.75" x14ac:dyDescent="0.25">
      <c r="A114" s="82" t="s">
        <v>132</v>
      </c>
      <c r="B114" s="82"/>
      <c r="C114" s="82"/>
      <c r="D114" s="82"/>
      <c r="E114" s="82"/>
      <c r="F114" s="82"/>
      <c r="G114" s="82"/>
      <c r="H114" s="82"/>
      <c r="I114" s="82"/>
      <c r="J114" s="82"/>
    </row>
    <row r="115" spans="1:10" ht="15.75" x14ac:dyDescent="0.25">
      <c r="A115" s="82" t="s">
        <v>133</v>
      </c>
      <c r="B115" s="82"/>
      <c r="C115" s="82"/>
      <c r="D115" s="82"/>
      <c r="E115" s="82"/>
      <c r="F115" s="82"/>
      <c r="G115" s="82"/>
      <c r="H115" s="82"/>
      <c r="I115" s="82"/>
      <c r="J115" s="82"/>
    </row>
    <row r="119" spans="1:10" x14ac:dyDescent="0.25">
      <c r="A119" s="83"/>
      <c r="B119" s="83"/>
      <c r="C119" s="83"/>
      <c r="D119" s="83"/>
      <c r="E119" s="83"/>
      <c r="F119" s="83"/>
    </row>
    <row r="123" spans="1:10" x14ac:dyDescent="0.25">
      <c r="A123" s="74"/>
      <c r="B123" s="74"/>
      <c r="F123" s="75"/>
      <c r="G123" s="74"/>
      <c r="I123" s="76"/>
      <c r="J123" s="74"/>
    </row>
    <row r="124" spans="1:10" x14ac:dyDescent="0.25">
      <c r="A124" s="77" t="s">
        <v>134</v>
      </c>
      <c r="B124" s="77"/>
      <c r="F124" s="84"/>
      <c r="G124" s="84"/>
      <c r="I124" s="79" t="s">
        <v>135</v>
      </c>
      <c r="J124" s="79"/>
    </row>
    <row r="125" spans="1:10" x14ac:dyDescent="0.25">
      <c r="A125" s="74" t="s">
        <v>136</v>
      </c>
      <c r="B125" s="74"/>
      <c r="F125" s="78"/>
      <c r="G125" s="78"/>
      <c r="I125" s="79" t="s">
        <v>137</v>
      </c>
      <c r="J125" s="79"/>
    </row>
    <row r="126" spans="1:10" x14ac:dyDescent="0.25">
      <c r="I126" s="80"/>
      <c r="J126" s="80"/>
    </row>
  </sheetData>
  <mergeCells count="173">
    <mergeCell ref="A2:J2"/>
    <mergeCell ref="L2:O2"/>
    <mergeCell ref="A4:D4"/>
    <mergeCell ref="E4:J4"/>
    <mergeCell ref="A5:D5"/>
    <mergeCell ref="E5:J5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AF057-A744-46E4-B9E0-7C522B1C2B78}">
  <dimension ref="A1:H75"/>
  <sheetViews>
    <sheetView zoomScale="120" zoomScaleNormal="120" workbookViewId="0">
      <selection activeCell="F29" sqref="F29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216"/>
      <c r="B1" s="216"/>
      <c r="C1" s="216"/>
      <c r="D1" s="216"/>
      <c r="E1" s="216"/>
      <c r="F1" s="216"/>
      <c r="G1" s="216"/>
    </row>
    <row r="2" spans="1:8" ht="12.75" customHeight="1" x14ac:dyDescent="0.2">
      <c r="A2" s="216"/>
      <c r="B2" s="216"/>
      <c r="C2" s="216"/>
      <c r="D2" s="216"/>
      <c r="E2" s="216"/>
      <c r="F2" s="216"/>
      <c r="G2" s="216"/>
    </row>
    <row r="3" spans="1:8" ht="12.75" customHeight="1" x14ac:dyDescent="0.2">
      <c r="A3" s="216"/>
      <c r="B3" s="216"/>
      <c r="C3" s="216"/>
      <c r="D3" s="216"/>
      <c r="E3" s="216"/>
      <c r="F3" s="216"/>
      <c r="G3" s="216"/>
    </row>
    <row r="4" spans="1:8" ht="12.75" customHeight="1" x14ac:dyDescent="0.2">
      <c r="A4" s="216"/>
      <c r="B4" s="216"/>
      <c r="C4" s="216"/>
      <c r="D4" s="216"/>
      <c r="E4" s="216"/>
      <c r="F4" s="216"/>
      <c r="G4" s="216"/>
    </row>
    <row r="5" spans="1:8" ht="12.75" customHeight="1" x14ac:dyDescent="0.2">
      <c r="A5" s="216"/>
      <c r="B5" s="216"/>
      <c r="C5" s="216"/>
      <c r="D5" s="216"/>
      <c r="E5" s="216"/>
      <c r="F5" s="216"/>
      <c r="G5" s="216"/>
    </row>
    <row r="6" spans="1:8" ht="11.25" customHeight="1" x14ac:dyDescent="0.2">
      <c r="A6" s="216"/>
      <c r="B6" s="216"/>
      <c r="C6" s="216"/>
      <c r="D6" s="216"/>
      <c r="E6" s="216"/>
      <c r="F6" s="216"/>
      <c r="G6" s="216"/>
    </row>
    <row r="7" spans="1:8" ht="9.75" hidden="1" customHeight="1" x14ac:dyDescent="0.2">
      <c r="A7" s="216"/>
      <c r="B7" s="216"/>
      <c r="C7" s="216"/>
      <c r="D7" s="216"/>
      <c r="E7" s="216"/>
      <c r="F7" s="216"/>
      <c r="G7" s="216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227" t="s">
        <v>0</v>
      </c>
      <c r="B10" s="228"/>
      <c r="C10" s="228"/>
      <c r="D10" s="228"/>
      <c r="E10" s="228"/>
      <c r="F10" s="228"/>
      <c r="G10" s="229"/>
    </row>
    <row r="11" spans="1:8" ht="21" customHeight="1" x14ac:dyDescent="0.2">
      <c r="A11" s="26"/>
      <c r="B11" s="27"/>
      <c r="C11" s="27"/>
      <c r="D11" s="27"/>
      <c r="E11" s="27"/>
      <c r="F11" s="27"/>
      <c r="G11" s="28"/>
    </row>
    <row r="12" spans="1:8" s="8" customFormat="1" ht="12.75" customHeight="1" x14ac:dyDescent="0.2">
      <c r="A12" s="230" t="s">
        <v>1</v>
      </c>
      <c r="B12" s="232" t="s">
        <v>2</v>
      </c>
      <c r="C12" s="233"/>
      <c r="D12" s="236" t="s">
        <v>3</v>
      </c>
      <c r="E12" s="237"/>
      <c r="F12" s="230" t="s">
        <v>4</v>
      </c>
      <c r="G12" s="240" t="s">
        <v>5</v>
      </c>
      <c r="H12" s="7"/>
    </row>
    <row r="13" spans="1:8" s="8" customFormat="1" ht="12.75" customHeight="1" x14ac:dyDescent="0.2">
      <c r="A13" s="231"/>
      <c r="B13" s="234"/>
      <c r="C13" s="235"/>
      <c r="D13" s="238"/>
      <c r="E13" s="239"/>
      <c r="F13" s="231"/>
      <c r="G13" s="241"/>
    </row>
    <row r="14" spans="1:8" x14ac:dyDescent="0.2">
      <c r="A14" s="9">
        <v>45881</v>
      </c>
      <c r="B14" s="225" t="s">
        <v>6</v>
      </c>
      <c r="C14" s="226"/>
      <c r="D14" s="223" t="s">
        <v>7</v>
      </c>
      <c r="E14" s="224"/>
      <c r="F14" s="10" t="s">
        <v>8</v>
      </c>
      <c r="G14" s="11">
        <v>5300</v>
      </c>
    </row>
    <row r="15" spans="1:8" x14ac:dyDescent="0.2">
      <c r="A15" s="9">
        <v>45881</v>
      </c>
      <c r="B15" s="225" t="s">
        <v>9</v>
      </c>
      <c r="C15" s="226"/>
      <c r="D15" s="223" t="s">
        <v>10</v>
      </c>
      <c r="E15" s="224"/>
      <c r="F15" s="10" t="s">
        <v>11</v>
      </c>
      <c r="G15" s="12">
        <v>17.71</v>
      </c>
    </row>
    <row r="16" spans="1:8" s="8" customFormat="1" ht="12.75" customHeight="1" x14ac:dyDescent="0.2">
      <c r="A16" s="9">
        <v>45884</v>
      </c>
      <c r="B16" s="225" t="s">
        <v>12</v>
      </c>
      <c r="C16" s="226"/>
      <c r="D16" s="223" t="s">
        <v>13</v>
      </c>
      <c r="E16" s="224"/>
      <c r="F16" s="13" t="s">
        <v>8</v>
      </c>
      <c r="G16" s="14">
        <v>200</v>
      </c>
    </row>
    <row r="17" spans="1:7" x14ac:dyDescent="0.2">
      <c r="A17" s="9">
        <v>45881</v>
      </c>
      <c r="B17" s="225" t="s">
        <v>14</v>
      </c>
      <c r="C17" s="226"/>
      <c r="D17" s="221" t="s">
        <v>15</v>
      </c>
      <c r="E17" s="222"/>
      <c r="F17" s="13" t="s">
        <v>11</v>
      </c>
      <c r="G17" s="14">
        <v>48.95</v>
      </c>
    </row>
    <row r="18" spans="1:7" s="8" customFormat="1" ht="12.75" customHeight="1" x14ac:dyDescent="0.2">
      <c r="A18" s="9">
        <v>45884</v>
      </c>
      <c r="B18" s="225" t="s">
        <v>16</v>
      </c>
      <c r="C18" s="226"/>
      <c r="D18" s="221" t="s">
        <v>17</v>
      </c>
      <c r="E18" s="222"/>
      <c r="F18" s="13" t="s">
        <v>18</v>
      </c>
      <c r="G18" s="12">
        <v>803.33</v>
      </c>
    </row>
    <row r="19" spans="1:7" s="8" customFormat="1" ht="12.75" customHeight="1" x14ac:dyDescent="0.2">
      <c r="A19" s="9">
        <v>45883</v>
      </c>
      <c r="B19" s="225" t="s">
        <v>19</v>
      </c>
      <c r="C19" s="226"/>
      <c r="D19" s="223" t="s">
        <v>20</v>
      </c>
      <c r="E19" s="224"/>
      <c r="F19" s="13" t="s">
        <v>8</v>
      </c>
      <c r="G19" s="11">
        <v>1550</v>
      </c>
    </row>
    <row r="20" spans="1:7" ht="13.5" customHeight="1" x14ac:dyDescent="0.2">
      <c r="A20" s="9">
        <v>45884</v>
      </c>
      <c r="B20" s="225" t="s">
        <v>14</v>
      </c>
      <c r="C20" s="226"/>
      <c r="D20" s="223" t="s">
        <v>21</v>
      </c>
      <c r="E20" s="224"/>
      <c r="F20" s="13" t="s">
        <v>11</v>
      </c>
      <c r="G20" s="11">
        <v>127.51</v>
      </c>
    </row>
    <row r="21" spans="1:7" x14ac:dyDescent="0.2">
      <c r="A21" s="9">
        <v>45888</v>
      </c>
      <c r="B21" s="225" t="s">
        <v>22</v>
      </c>
      <c r="C21" s="226"/>
      <c r="D21" s="223" t="s">
        <v>23</v>
      </c>
      <c r="E21" s="224"/>
      <c r="F21" s="13" t="s">
        <v>24</v>
      </c>
      <c r="G21" s="14">
        <v>4448.8599999999997</v>
      </c>
    </row>
    <row r="22" spans="1:7" x14ac:dyDescent="0.2">
      <c r="A22" s="9">
        <v>45888</v>
      </c>
      <c r="B22" s="225" t="s">
        <v>22</v>
      </c>
      <c r="C22" s="226"/>
      <c r="D22" s="221" t="s">
        <v>25</v>
      </c>
      <c r="E22" s="222"/>
      <c r="F22" s="13" t="s">
        <v>24</v>
      </c>
      <c r="G22" s="14">
        <v>913.3</v>
      </c>
    </row>
    <row r="23" spans="1:7" s="8" customFormat="1" ht="12.75" customHeight="1" x14ac:dyDescent="0.2">
      <c r="A23" s="9">
        <v>45891</v>
      </c>
      <c r="B23" s="219" t="s">
        <v>14</v>
      </c>
      <c r="C23" s="220"/>
      <c r="D23" s="221" t="s">
        <v>26</v>
      </c>
      <c r="E23" s="222"/>
      <c r="F23" s="13" t="s">
        <v>11</v>
      </c>
      <c r="G23" s="11">
        <v>214.61</v>
      </c>
    </row>
    <row r="24" spans="1:7" x14ac:dyDescent="0.2">
      <c r="A24" s="9">
        <v>45891</v>
      </c>
      <c r="B24" s="219" t="s">
        <v>14</v>
      </c>
      <c r="C24" s="220"/>
      <c r="D24" s="223" t="s">
        <v>21</v>
      </c>
      <c r="E24" s="224"/>
      <c r="F24" s="13" t="s">
        <v>11</v>
      </c>
      <c r="G24" s="12">
        <v>128.08000000000001</v>
      </c>
    </row>
    <row r="25" spans="1:7" x14ac:dyDescent="0.2">
      <c r="A25" s="9"/>
      <c r="B25" s="219"/>
      <c r="C25" s="220"/>
      <c r="D25" s="221"/>
      <c r="E25" s="222"/>
      <c r="F25" s="13"/>
      <c r="G25" s="12"/>
    </row>
    <row r="26" spans="1:7" x14ac:dyDescent="0.2">
      <c r="A26" s="15"/>
      <c r="B26" s="211"/>
      <c r="C26" s="211"/>
      <c r="D26" s="212"/>
      <c r="E26" s="212"/>
      <c r="F26" s="16"/>
      <c r="G26" s="17"/>
    </row>
    <row r="27" spans="1:7" s="8" customFormat="1" ht="12.75" customHeight="1" x14ac:dyDescent="0.2">
      <c r="A27" s="213" t="s">
        <v>27</v>
      </c>
      <c r="B27" s="214"/>
      <c r="C27" s="214"/>
      <c r="D27" s="214"/>
      <c r="E27" s="214"/>
      <c r="F27" s="215"/>
      <c r="G27" s="18">
        <f>SUM(G14:G26)</f>
        <v>13752.35</v>
      </c>
    </row>
    <row r="28" spans="1:7" ht="11.25" customHeight="1" x14ac:dyDescent="0.2">
      <c r="A28" s="19"/>
      <c r="B28" s="19"/>
      <c r="C28" s="19"/>
      <c r="D28" s="19"/>
      <c r="E28" s="19"/>
      <c r="F28" s="19"/>
      <c r="G28" s="20"/>
    </row>
    <row r="29" spans="1:7" x14ac:dyDescent="0.2">
      <c r="A29" s="19"/>
      <c r="B29" s="19"/>
      <c r="C29" s="19"/>
      <c r="D29" s="19"/>
      <c r="E29" s="19"/>
      <c r="F29" s="19"/>
      <c r="G29" s="20"/>
    </row>
    <row r="30" spans="1:7" x14ac:dyDescent="0.2">
      <c r="A30" s="19"/>
      <c r="B30" s="19"/>
      <c r="C30" s="19"/>
      <c r="D30" s="19"/>
      <c r="E30" s="19"/>
      <c r="F30" s="19"/>
      <c r="G30" s="20"/>
    </row>
    <row r="31" spans="1:7" ht="11.25" customHeight="1" x14ac:dyDescent="0.2">
      <c r="A31" s="19"/>
      <c r="B31" s="19"/>
      <c r="C31" s="19"/>
      <c r="D31" s="21"/>
      <c r="E31" s="19"/>
      <c r="F31" s="19"/>
      <c r="G31" s="20"/>
    </row>
    <row r="32" spans="1:7" ht="11.25" customHeight="1" x14ac:dyDescent="0.2">
      <c r="A32" s="19"/>
      <c r="B32" s="19"/>
      <c r="C32" s="19"/>
      <c r="D32" s="19"/>
      <c r="E32" s="19"/>
      <c r="F32" s="19"/>
      <c r="G32" s="20"/>
    </row>
    <row r="33" spans="1:7" ht="11.25" customHeight="1" x14ac:dyDescent="0.2">
      <c r="A33" s="19"/>
      <c r="B33" s="19"/>
      <c r="C33" s="19"/>
      <c r="D33" s="19"/>
      <c r="E33" s="19"/>
      <c r="F33" s="19"/>
      <c r="G33" s="20"/>
    </row>
    <row r="34" spans="1:7" ht="11.25" customHeight="1" x14ac:dyDescent="0.2">
      <c r="A34" s="19"/>
      <c r="B34" s="19"/>
      <c r="C34" s="19"/>
      <c r="D34" s="19"/>
      <c r="E34" s="19"/>
      <c r="F34" s="19"/>
      <c r="G34" s="20"/>
    </row>
    <row r="35" spans="1:7" ht="11.25" customHeight="1" x14ac:dyDescent="0.2">
      <c r="A35" s="19"/>
      <c r="B35" s="19"/>
      <c r="C35" s="19"/>
      <c r="D35" s="19"/>
      <c r="E35" s="19"/>
      <c r="F35" s="19"/>
      <c r="G35" s="20"/>
    </row>
    <row r="36" spans="1:7" ht="11.25" customHeight="1" x14ac:dyDescent="0.2">
      <c r="A36" s="19"/>
      <c r="B36" s="19"/>
      <c r="C36" s="19"/>
      <c r="D36" s="19"/>
      <c r="E36" s="19"/>
      <c r="F36" s="19"/>
      <c r="G36" s="20"/>
    </row>
    <row r="37" spans="1:7" ht="11.25" customHeight="1" x14ac:dyDescent="0.2">
      <c r="A37" s="19"/>
      <c r="B37" s="19"/>
      <c r="C37" s="19"/>
      <c r="D37" s="19"/>
      <c r="E37" s="19"/>
      <c r="F37" s="19"/>
      <c r="G37" s="20"/>
    </row>
    <row r="38" spans="1:7" ht="11.25" customHeight="1" x14ac:dyDescent="0.2">
      <c r="A38" s="19"/>
      <c r="B38" s="19"/>
      <c r="C38" s="19"/>
      <c r="D38" s="19"/>
      <c r="E38" s="19"/>
      <c r="F38" s="19"/>
      <c r="G38" s="20"/>
    </row>
    <row r="39" spans="1:7" ht="11.25" customHeight="1" x14ac:dyDescent="0.2">
      <c r="A39" s="19"/>
      <c r="B39" s="19"/>
      <c r="C39" s="19"/>
      <c r="D39" s="19"/>
      <c r="E39" s="19"/>
      <c r="F39" s="19"/>
      <c r="G39" s="20"/>
    </row>
    <row r="40" spans="1:7" ht="11.25" customHeight="1" x14ac:dyDescent="0.2">
      <c r="A40" s="19"/>
      <c r="B40" s="19"/>
      <c r="C40" s="19"/>
      <c r="D40" s="19"/>
      <c r="E40" s="19"/>
      <c r="F40" s="19"/>
      <c r="G40" s="20"/>
    </row>
    <row r="41" spans="1:7" ht="11.25" customHeight="1" x14ac:dyDescent="0.2">
      <c r="A41" s="19"/>
      <c r="B41" s="19"/>
      <c r="C41" s="19"/>
      <c r="D41" s="19"/>
      <c r="E41" s="19"/>
      <c r="F41" s="19"/>
      <c r="G41" s="20"/>
    </row>
    <row r="42" spans="1:7" ht="11.25" customHeight="1" x14ac:dyDescent="0.2">
      <c r="A42" s="19"/>
      <c r="B42" s="19"/>
      <c r="C42" s="19"/>
      <c r="D42" s="19"/>
      <c r="E42" s="19"/>
      <c r="F42" s="19"/>
      <c r="G42" s="20"/>
    </row>
    <row r="43" spans="1:7" ht="11.25" customHeight="1" x14ac:dyDescent="0.2">
      <c r="A43" s="19"/>
      <c r="B43" s="19"/>
      <c r="C43" s="19"/>
      <c r="D43" s="19"/>
      <c r="E43" s="19"/>
      <c r="F43" s="19"/>
      <c r="G43" s="20"/>
    </row>
    <row r="44" spans="1:7" ht="11.25" customHeight="1" x14ac:dyDescent="0.2">
      <c r="A44" s="19"/>
      <c r="B44" s="19"/>
      <c r="C44" s="19"/>
      <c r="D44" s="19"/>
      <c r="E44" s="19"/>
      <c r="F44" s="19"/>
      <c r="G44" s="20"/>
    </row>
    <row r="45" spans="1:7" ht="11.25" customHeight="1" x14ac:dyDescent="0.2">
      <c r="A45" s="19"/>
      <c r="B45" s="19"/>
      <c r="C45" s="19"/>
      <c r="D45" s="19"/>
      <c r="E45" s="19"/>
      <c r="F45" s="19"/>
      <c r="G45" s="20"/>
    </row>
    <row r="46" spans="1:7" ht="11.25" customHeight="1" x14ac:dyDescent="0.2">
      <c r="A46" s="19"/>
      <c r="B46" s="19"/>
      <c r="C46" s="19"/>
      <c r="D46" s="19"/>
      <c r="E46" s="19"/>
      <c r="F46" s="19"/>
      <c r="G46" s="20"/>
    </row>
    <row r="47" spans="1:7" ht="11.25" customHeight="1" x14ac:dyDescent="0.2">
      <c r="A47" s="19"/>
      <c r="B47" s="19"/>
      <c r="C47" s="19"/>
      <c r="D47" s="19"/>
      <c r="E47" s="19"/>
      <c r="F47" s="19"/>
      <c r="G47" s="20"/>
    </row>
    <row r="48" spans="1:7" ht="11.25" customHeight="1" x14ac:dyDescent="0.2">
      <c r="A48" s="19"/>
      <c r="B48" s="19"/>
      <c r="C48" s="19"/>
      <c r="D48" s="19"/>
      <c r="E48" s="19"/>
      <c r="F48" s="19"/>
      <c r="G48" s="20"/>
    </row>
    <row r="49" spans="1:7" ht="11.25" customHeight="1" x14ac:dyDescent="0.2">
      <c r="A49" s="19"/>
      <c r="B49" s="19"/>
      <c r="C49" s="19"/>
      <c r="D49" s="19"/>
      <c r="E49" s="19"/>
      <c r="F49" s="19"/>
      <c r="G49" s="20"/>
    </row>
    <row r="50" spans="1:7" ht="11.25" customHeight="1" x14ac:dyDescent="0.2">
      <c r="A50" s="19"/>
      <c r="B50" s="19"/>
      <c r="C50" s="19"/>
      <c r="D50" s="19"/>
      <c r="E50" s="19"/>
      <c r="F50" s="19"/>
      <c r="G50" s="20"/>
    </row>
    <row r="51" spans="1:7" ht="11.25" customHeight="1" x14ac:dyDescent="0.2">
      <c r="A51" s="19"/>
      <c r="B51" s="19"/>
      <c r="C51" s="19"/>
      <c r="D51" s="19"/>
      <c r="E51" s="19"/>
      <c r="F51" s="19"/>
      <c r="G51" s="20"/>
    </row>
    <row r="52" spans="1:7" ht="11.25" customHeight="1" x14ac:dyDescent="0.2">
      <c r="A52" s="19"/>
      <c r="B52" s="19"/>
      <c r="C52" s="19"/>
      <c r="D52" s="19"/>
      <c r="E52" s="19"/>
      <c r="F52" s="19"/>
      <c r="G52" s="20"/>
    </row>
    <row r="53" spans="1:7" ht="11.25" customHeight="1" x14ac:dyDescent="0.2">
      <c r="A53" s="19"/>
      <c r="B53" s="19"/>
      <c r="C53" s="19"/>
      <c r="D53" s="19"/>
      <c r="E53" s="19"/>
      <c r="F53" s="19"/>
      <c r="G53" s="20"/>
    </row>
    <row r="54" spans="1:7" ht="11.25" customHeight="1" x14ac:dyDescent="0.2">
      <c r="A54" s="19"/>
      <c r="B54" s="19"/>
      <c r="C54" s="19"/>
      <c r="D54" s="19"/>
      <c r="E54" s="19"/>
      <c r="F54" s="19"/>
      <c r="G54" s="20"/>
    </row>
    <row r="55" spans="1:7" ht="11.25" customHeight="1" x14ac:dyDescent="0.2">
      <c r="A55" s="19"/>
      <c r="B55" s="19"/>
      <c r="C55" s="19"/>
      <c r="D55" s="19"/>
      <c r="E55" s="19"/>
      <c r="F55" s="19"/>
      <c r="G55" s="20"/>
    </row>
    <row r="56" spans="1:7" ht="11.25" customHeight="1" x14ac:dyDescent="0.2">
      <c r="A56" s="19"/>
      <c r="B56" s="19"/>
      <c r="C56" s="19"/>
      <c r="D56" s="19"/>
      <c r="E56" s="19"/>
      <c r="F56" s="19"/>
      <c r="G56" s="20"/>
    </row>
    <row r="57" spans="1:7" ht="11.25" customHeight="1" x14ac:dyDescent="0.2">
      <c r="A57" s="1"/>
      <c r="B57" s="1"/>
      <c r="C57" s="1"/>
      <c r="D57" s="216"/>
      <c r="E57" s="216"/>
      <c r="F57" s="216"/>
      <c r="G57" s="216"/>
    </row>
    <row r="58" spans="1:7" ht="11.25" customHeight="1" x14ac:dyDescent="0.2">
      <c r="A58" s="22"/>
      <c r="B58" s="22"/>
      <c r="C58" s="22"/>
      <c r="D58" s="217"/>
      <c r="E58" s="217"/>
      <c r="F58" s="218"/>
      <c r="G58" s="218"/>
    </row>
    <row r="59" spans="1:7" ht="11.25" customHeight="1" x14ac:dyDescent="0.2">
      <c r="A59" s="22"/>
      <c r="B59" s="22"/>
      <c r="C59" s="22"/>
      <c r="D59" s="22"/>
      <c r="E59" s="22"/>
      <c r="F59" s="22"/>
      <c r="G59" s="23"/>
    </row>
    <row r="60" spans="1:7" ht="11.25" customHeight="1" x14ac:dyDescent="0.2">
      <c r="A60" s="19"/>
      <c r="B60" s="19"/>
      <c r="C60" s="19"/>
      <c r="D60" s="19"/>
      <c r="E60" s="19"/>
      <c r="F60" s="19"/>
      <c r="G60" s="20"/>
    </row>
    <row r="61" spans="1:7" ht="11.25" customHeight="1" x14ac:dyDescent="0.2">
      <c r="A61" s="19"/>
      <c r="B61" s="19"/>
      <c r="C61" s="19"/>
      <c r="D61" s="19"/>
      <c r="E61" s="19"/>
      <c r="F61" s="19"/>
      <c r="G61" s="20"/>
    </row>
    <row r="62" spans="1:7" ht="11.25" customHeight="1" x14ac:dyDescent="0.2">
      <c r="A62" s="19"/>
      <c r="B62" s="19"/>
      <c r="C62" s="19"/>
      <c r="D62" s="19"/>
      <c r="E62" s="19"/>
      <c r="F62" s="19"/>
      <c r="G62" s="20"/>
    </row>
    <row r="63" spans="1:7" ht="11.25" customHeight="1" x14ac:dyDescent="0.2">
      <c r="A63" s="24"/>
      <c r="B63" s="24"/>
      <c r="C63" s="24"/>
      <c r="D63" s="24"/>
      <c r="E63" s="19"/>
      <c r="F63" s="19"/>
      <c r="G63" s="20"/>
    </row>
    <row r="64" spans="1:7" ht="11.25" customHeight="1" x14ac:dyDescent="0.2">
      <c r="A64" s="19"/>
      <c r="B64" s="19"/>
      <c r="C64" s="19"/>
      <c r="D64" s="19"/>
      <c r="E64" s="19"/>
      <c r="F64" s="19"/>
      <c r="G64" s="20"/>
    </row>
    <row r="65" spans="1:1" ht="11.25" customHeight="1" x14ac:dyDescent="0.2">
      <c r="A65" s="25"/>
    </row>
    <row r="66" spans="1:1" ht="11.25" customHeight="1" x14ac:dyDescent="0.2">
      <c r="A66" s="25"/>
    </row>
    <row r="67" spans="1:1" ht="11.25" customHeight="1" x14ac:dyDescent="0.2">
      <c r="A67" s="25"/>
    </row>
    <row r="68" spans="1:1" ht="11.25" customHeight="1" x14ac:dyDescent="0.2">
      <c r="A68" s="25"/>
    </row>
    <row r="69" spans="1:1" ht="11.25" customHeight="1" x14ac:dyDescent="0.2">
      <c r="A69" s="25"/>
    </row>
    <row r="70" spans="1:1" ht="9.9499999999999993" customHeight="1" x14ac:dyDescent="0.2"/>
    <row r="71" spans="1:1" ht="9.9499999999999993" customHeight="1" x14ac:dyDescent="0.2"/>
    <row r="72" spans="1:1" ht="9.9499999999999993" customHeight="1" x14ac:dyDescent="0.2"/>
    <row r="73" spans="1:1" ht="9.9499999999999993" customHeight="1" x14ac:dyDescent="0.2"/>
    <row r="74" spans="1:1" ht="9.9499999999999993" customHeight="1" x14ac:dyDescent="0.2"/>
    <row r="75" spans="1:1" ht="9.9499999999999993" customHeight="1" x14ac:dyDescent="0.2"/>
  </sheetData>
  <autoFilter ref="A12:G24" xr:uid="{5DAAF057-A744-46E4-B9E0-7C522B1C2B78}">
    <filterColumn colId="1" showButton="0"/>
    <filterColumn colId="3" showButton="0"/>
  </autoFilter>
  <mergeCells count="38">
    <mergeCell ref="A1:G7"/>
    <mergeCell ref="A10:G10"/>
    <mergeCell ref="A12:A13"/>
    <mergeCell ref="B12:C13"/>
    <mergeCell ref="D12:E13"/>
    <mergeCell ref="F12:F13"/>
    <mergeCell ref="G12:G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D58:E58"/>
    <mergeCell ref="F58:G58"/>
    <mergeCell ref="B23:C23"/>
    <mergeCell ref="D23:E23"/>
    <mergeCell ref="B24:C24"/>
    <mergeCell ref="D24:E24"/>
    <mergeCell ref="B25:C25"/>
    <mergeCell ref="D25:E25"/>
    <mergeCell ref="B26:C26"/>
    <mergeCell ref="D26:E26"/>
    <mergeCell ref="A27:F27"/>
    <mergeCell ref="D57:E57"/>
    <mergeCell ref="F57:G57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7CF15-C625-4933-8F94-331B4EA95D68}">
  <dimension ref="A1:H66"/>
  <sheetViews>
    <sheetView topLeftCell="A8" zoomScale="120" zoomScaleNormal="120" workbookViewId="0">
      <selection activeCell="F12" sqref="F12:F13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216"/>
      <c r="B1" s="216"/>
      <c r="C1" s="216"/>
      <c r="D1" s="216"/>
      <c r="E1" s="216"/>
      <c r="F1" s="216"/>
      <c r="G1" s="216"/>
    </row>
    <row r="2" spans="1:8" ht="12.75" customHeight="1" x14ac:dyDescent="0.2">
      <c r="A2" s="216"/>
      <c r="B2" s="216"/>
      <c r="C2" s="216"/>
      <c r="D2" s="216"/>
      <c r="E2" s="216"/>
      <c r="F2" s="216"/>
      <c r="G2" s="216"/>
    </row>
    <row r="3" spans="1:8" ht="12.75" customHeight="1" x14ac:dyDescent="0.2">
      <c r="A3" s="216"/>
      <c r="B3" s="216"/>
      <c r="C3" s="216"/>
      <c r="D3" s="216"/>
      <c r="E3" s="216"/>
      <c r="F3" s="216"/>
      <c r="G3" s="216"/>
    </row>
    <row r="4" spans="1:8" ht="12.75" customHeight="1" x14ac:dyDescent="0.2">
      <c r="A4" s="216"/>
      <c r="B4" s="216"/>
      <c r="C4" s="216"/>
      <c r="D4" s="216"/>
      <c r="E4" s="216"/>
      <c r="F4" s="216"/>
      <c r="G4" s="216"/>
    </row>
    <row r="5" spans="1:8" ht="12.75" customHeight="1" x14ac:dyDescent="0.2">
      <c r="A5" s="216"/>
      <c r="B5" s="216"/>
      <c r="C5" s="216"/>
      <c r="D5" s="216"/>
      <c r="E5" s="216"/>
      <c r="F5" s="216"/>
      <c r="G5" s="216"/>
    </row>
    <row r="6" spans="1:8" ht="11.25" customHeight="1" x14ac:dyDescent="0.2">
      <c r="A6" s="216"/>
      <c r="B6" s="216"/>
      <c r="C6" s="216"/>
      <c r="D6" s="216"/>
      <c r="E6" s="216"/>
      <c r="F6" s="216"/>
      <c r="G6" s="216"/>
    </row>
    <row r="7" spans="1:8" ht="9.75" hidden="1" customHeight="1" x14ac:dyDescent="0.2">
      <c r="A7" s="216"/>
      <c r="B7" s="216"/>
      <c r="C7" s="216"/>
      <c r="D7" s="216"/>
      <c r="E7" s="216"/>
      <c r="F7" s="216"/>
      <c r="G7" s="216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227" t="s">
        <v>0</v>
      </c>
      <c r="B10" s="228"/>
      <c r="C10" s="228"/>
      <c r="D10" s="228"/>
      <c r="E10" s="228"/>
      <c r="F10" s="228"/>
      <c r="G10" s="229"/>
    </row>
    <row r="11" spans="1:8" ht="21" customHeight="1" x14ac:dyDescent="0.2">
      <c r="A11" s="26"/>
      <c r="B11" s="27"/>
      <c r="C11" s="27"/>
      <c r="D11" s="27"/>
      <c r="E11" s="27"/>
      <c r="F11" s="27"/>
      <c r="G11" s="28"/>
    </row>
    <row r="12" spans="1:8" s="8" customFormat="1" ht="12.75" customHeight="1" x14ac:dyDescent="0.2">
      <c r="A12" s="230" t="s">
        <v>1</v>
      </c>
      <c r="B12" s="232" t="s">
        <v>2</v>
      </c>
      <c r="C12" s="233"/>
      <c r="D12" s="236" t="s">
        <v>3</v>
      </c>
      <c r="E12" s="237"/>
      <c r="F12" s="230" t="s">
        <v>4</v>
      </c>
      <c r="G12" s="240" t="s">
        <v>5</v>
      </c>
      <c r="H12" s="7"/>
    </row>
    <row r="13" spans="1:8" s="8" customFormat="1" ht="12.75" customHeight="1" x14ac:dyDescent="0.2">
      <c r="A13" s="231"/>
      <c r="B13" s="234"/>
      <c r="C13" s="235"/>
      <c r="D13" s="238"/>
      <c r="E13" s="239"/>
      <c r="F13" s="231"/>
      <c r="G13" s="241"/>
    </row>
    <row r="14" spans="1:8" x14ac:dyDescent="0.2">
      <c r="A14" s="9">
        <v>45888</v>
      </c>
      <c r="B14" s="225" t="s">
        <v>22</v>
      </c>
      <c r="C14" s="226"/>
      <c r="D14" s="223" t="s">
        <v>23</v>
      </c>
      <c r="E14" s="224"/>
      <c r="F14" s="13" t="s">
        <v>24</v>
      </c>
      <c r="G14" s="14">
        <v>4448.8599999999997</v>
      </c>
    </row>
    <row r="15" spans="1:8" x14ac:dyDescent="0.2">
      <c r="A15" s="9">
        <v>45888</v>
      </c>
      <c r="B15" s="225" t="s">
        <v>22</v>
      </c>
      <c r="C15" s="226"/>
      <c r="D15" s="221" t="s">
        <v>25</v>
      </c>
      <c r="E15" s="222"/>
      <c r="F15" s="13" t="s">
        <v>24</v>
      </c>
      <c r="G15" s="14">
        <v>913.3</v>
      </c>
    </row>
    <row r="16" spans="1:8" x14ac:dyDescent="0.2">
      <c r="A16" s="9"/>
      <c r="B16" s="219"/>
      <c r="C16" s="220"/>
      <c r="D16" s="221"/>
      <c r="E16" s="222"/>
      <c r="F16" s="13"/>
      <c r="G16" s="12"/>
    </row>
    <row r="17" spans="1:7" x14ac:dyDescent="0.2">
      <c r="A17" s="15"/>
      <c r="B17" s="211"/>
      <c r="C17" s="211"/>
      <c r="D17" s="212"/>
      <c r="E17" s="212"/>
      <c r="F17" s="16"/>
      <c r="G17" s="17"/>
    </row>
    <row r="18" spans="1:7" s="8" customFormat="1" ht="12.75" customHeight="1" x14ac:dyDescent="0.2">
      <c r="A18" s="213" t="s">
        <v>27</v>
      </c>
      <c r="B18" s="214"/>
      <c r="C18" s="214"/>
      <c r="D18" s="214"/>
      <c r="E18" s="214"/>
      <c r="F18" s="215"/>
      <c r="G18" s="18">
        <f>SUM(G14:G17)</f>
        <v>5362.16</v>
      </c>
    </row>
    <row r="19" spans="1:7" ht="11.25" customHeight="1" x14ac:dyDescent="0.2">
      <c r="A19" s="19"/>
      <c r="B19" s="19"/>
      <c r="C19" s="19"/>
      <c r="D19" s="19"/>
      <c r="E19" s="19"/>
      <c r="F19" s="19"/>
      <c r="G19" s="20"/>
    </row>
    <row r="20" spans="1:7" x14ac:dyDescent="0.2">
      <c r="A20" s="19"/>
      <c r="B20" s="19"/>
      <c r="C20" s="19"/>
      <c r="D20" s="19"/>
      <c r="E20" s="19"/>
      <c r="F20" s="19"/>
      <c r="G20" s="20"/>
    </row>
    <row r="21" spans="1:7" x14ac:dyDescent="0.2">
      <c r="A21" s="19"/>
      <c r="B21" s="19"/>
      <c r="C21" s="19"/>
      <c r="D21" s="19"/>
      <c r="E21" s="19"/>
      <c r="F21" s="19"/>
      <c r="G21" s="20"/>
    </row>
    <row r="22" spans="1:7" ht="11.25" customHeight="1" x14ac:dyDescent="0.2">
      <c r="A22" s="19"/>
      <c r="B22" s="19"/>
      <c r="C22" s="19"/>
      <c r="D22" s="21"/>
      <c r="E22" s="19"/>
      <c r="F22" s="19"/>
      <c r="G22" s="20"/>
    </row>
    <row r="23" spans="1:7" ht="11.25" customHeight="1" x14ac:dyDescent="0.2">
      <c r="A23" s="19"/>
      <c r="B23" s="19"/>
      <c r="C23" s="19"/>
      <c r="D23" s="19"/>
      <c r="E23" s="19"/>
      <c r="F23" s="19"/>
      <c r="G23" s="20"/>
    </row>
    <row r="24" spans="1:7" ht="11.25" customHeight="1" x14ac:dyDescent="0.2">
      <c r="A24" s="19"/>
      <c r="B24" s="19"/>
      <c r="C24" s="19"/>
      <c r="D24" s="19"/>
      <c r="E24" s="19"/>
      <c r="F24" s="19"/>
      <c r="G24" s="20"/>
    </row>
    <row r="25" spans="1:7" ht="11.25" customHeight="1" x14ac:dyDescent="0.2">
      <c r="A25" s="19"/>
      <c r="B25" s="19"/>
      <c r="C25" s="19"/>
      <c r="D25" s="19"/>
      <c r="E25" s="19"/>
      <c r="F25" s="19"/>
      <c r="G25" s="20"/>
    </row>
    <row r="26" spans="1:7" ht="11.25" customHeight="1" x14ac:dyDescent="0.2">
      <c r="A26" s="19"/>
      <c r="B26" s="19"/>
      <c r="C26" s="19"/>
      <c r="D26" s="19"/>
      <c r="E26" s="19"/>
      <c r="F26" s="19"/>
      <c r="G26" s="20"/>
    </row>
    <row r="27" spans="1:7" ht="11.25" customHeight="1" x14ac:dyDescent="0.2">
      <c r="A27" s="19"/>
      <c r="B27" s="19"/>
      <c r="C27" s="19"/>
      <c r="D27" s="19"/>
      <c r="E27" s="19"/>
      <c r="F27" s="19"/>
      <c r="G27" s="20"/>
    </row>
    <row r="28" spans="1:7" ht="11.25" customHeight="1" x14ac:dyDescent="0.2">
      <c r="A28" s="19"/>
      <c r="B28" s="19"/>
      <c r="C28" s="19"/>
      <c r="D28" s="19"/>
      <c r="E28" s="19"/>
      <c r="F28" s="19"/>
      <c r="G28" s="20"/>
    </row>
    <row r="29" spans="1:7" ht="11.25" customHeight="1" x14ac:dyDescent="0.2">
      <c r="A29" s="19"/>
      <c r="B29" s="19"/>
      <c r="C29" s="19"/>
      <c r="D29" s="19"/>
      <c r="E29" s="19"/>
      <c r="F29" s="19"/>
      <c r="G29" s="20"/>
    </row>
    <row r="30" spans="1:7" ht="11.25" customHeight="1" x14ac:dyDescent="0.2">
      <c r="A30" s="19"/>
      <c r="B30" s="19"/>
      <c r="C30" s="19"/>
      <c r="D30" s="19"/>
      <c r="E30" s="19"/>
      <c r="F30" s="19"/>
      <c r="G30" s="20"/>
    </row>
    <row r="31" spans="1:7" ht="11.25" customHeight="1" x14ac:dyDescent="0.2">
      <c r="A31" s="19"/>
      <c r="B31" s="19"/>
      <c r="C31" s="19"/>
      <c r="D31" s="19"/>
      <c r="E31" s="19"/>
      <c r="F31" s="19"/>
      <c r="G31" s="20"/>
    </row>
    <row r="32" spans="1:7" ht="11.25" customHeight="1" x14ac:dyDescent="0.2">
      <c r="A32" s="19"/>
      <c r="B32" s="19"/>
      <c r="C32" s="19"/>
      <c r="D32" s="19"/>
      <c r="E32" s="19"/>
      <c r="F32" s="19"/>
      <c r="G32" s="20"/>
    </row>
    <row r="33" spans="1:7" ht="11.25" customHeight="1" x14ac:dyDescent="0.2">
      <c r="A33" s="19"/>
      <c r="B33" s="19"/>
      <c r="C33" s="19"/>
      <c r="D33" s="19"/>
      <c r="E33" s="19"/>
      <c r="F33" s="19"/>
      <c r="G33" s="20"/>
    </row>
    <row r="34" spans="1:7" ht="11.25" customHeight="1" x14ac:dyDescent="0.2">
      <c r="A34" s="19"/>
      <c r="B34" s="19"/>
      <c r="C34" s="19"/>
      <c r="D34" s="19"/>
      <c r="E34" s="19"/>
      <c r="F34" s="19"/>
      <c r="G34" s="20"/>
    </row>
    <row r="35" spans="1:7" ht="11.25" customHeight="1" x14ac:dyDescent="0.2">
      <c r="A35" s="19"/>
      <c r="B35" s="19"/>
      <c r="C35" s="19"/>
      <c r="D35" s="19"/>
      <c r="E35" s="19"/>
      <c r="F35" s="19"/>
      <c r="G35" s="20"/>
    </row>
    <row r="36" spans="1:7" ht="11.25" customHeight="1" x14ac:dyDescent="0.2">
      <c r="A36" s="19"/>
      <c r="B36" s="19"/>
      <c r="C36" s="19"/>
      <c r="D36" s="19"/>
      <c r="E36" s="19"/>
      <c r="F36" s="19"/>
      <c r="G36" s="20"/>
    </row>
    <row r="37" spans="1:7" ht="11.25" customHeight="1" x14ac:dyDescent="0.2">
      <c r="A37" s="19"/>
      <c r="B37" s="19"/>
      <c r="C37" s="19"/>
      <c r="D37" s="19"/>
      <c r="E37" s="19"/>
      <c r="F37" s="19"/>
      <c r="G37" s="20"/>
    </row>
    <row r="38" spans="1:7" ht="11.25" customHeight="1" x14ac:dyDescent="0.2">
      <c r="A38" s="19"/>
      <c r="B38" s="19"/>
      <c r="C38" s="19"/>
      <c r="D38" s="19"/>
      <c r="E38" s="19"/>
      <c r="F38" s="19"/>
      <c r="G38" s="20"/>
    </row>
    <row r="39" spans="1:7" ht="11.25" customHeight="1" x14ac:dyDescent="0.2">
      <c r="A39" s="19"/>
      <c r="B39" s="19"/>
      <c r="C39" s="19"/>
      <c r="D39" s="19"/>
      <c r="E39" s="19"/>
      <c r="F39" s="19"/>
      <c r="G39" s="20"/>
    </row>
    <row r="40" spans="1:7" ht="11.25" customHeight="1" x14ac:dyDescent="0.2">
      <c r="A40" s="19"/>
      <c r="B40" s="19"/>
      <c r="C40" s="19"/>
      <c r="D40" s="19"/>
      <c r="E40" s="19"/>
      <c r="F40" s="19"/>
      <c r="G40" s="20"/>
    </row>
    <row r="41" spans="1:7" ht="11.25" customHeight="1" x14ac:dyDescent="0.2">
      <c r="A41" s="19"/>
      <c r="B41" s="19"/>
      <c r="C41" s="19"/>
      <c r="D41" s="19"/>
      <c r="E41" s="19"/>
      <c r="F41" s="19"/>
      <c r="G41" s="20"/>
    </row>
    <row r="42" spans="1:7" ht="11.25" customHeight="1" x14ac:dyDescent="0.2">
      <c r="A42" s="19"/>
      <c r="B42" s="19"/>
      <c r="C42" s="19"/>
      <c r="D42" s="19"/>
      <c r="E42" s="19"/>
      <c r="F42" s="19"/>
      <c r="G42" s="20"/>
    </row>
    <row r="43" spans="1:7" ht="11.25" customHeight="1" x14ac:dyDescent="0.2">
      <c r="A43" s="19"/>
      <c r="B43" s="19"/>
      <c r="C43" s="19"/>
      <c r="D43" s="19"/>
      <c r="E43" s="19"/>
      <c r="F43" s="19"/>
      <c r="G43" s="20"/>
    </row>
    <row r="44" spans="1:7" ht="11.25" customHeight="1" x14ac:dyDescent="0.2">
      <c r="A44" s="19"/>
      <c r="B44" s="19"/>
      <c r="C44" s="19"/>
      <c r="D44" s="19"/>
      <c r="E44" s="19"/>
      <c r="F44" s="19"/>
      <c r="G44" s="20"/>
    </row>
    <row r="45" spans="1:7" ht="11.25" customHeight="1" x14ac:dyDescent="0.2">
      <c r="A45" s="19"/>
      <c r="B45" s="19"/>
      <c r="C45" s="19"/>
      <c r="D45" s="19"/>
      <c r="E45" s="19"/>
      <c r="F45" s="19"/>
      <c r="G45" s="20"/>
    </row>
    <row r="46" spans="1:7" ht="11.25" customHeight="1" x14ac:dyDescent="0.2">
      <c r="A46" s="19"/>
      <c r="B46" s="19"/>
      <c r="C46" s="19"/>
      <c r="D46" s="19"/>
      <c r="E46" s="19"/>
      <c r="F46" s="19"/>
      <c r="G46" s="20"/>
    </row>
    <row r="47" spans="1:7" ht="11.25" customHeight="1" x14ac:dyDescent="0.2">
      <c r="A47" s="19"/>
      <c r="B47" s="19"/>
      <c r="C47" s="19"/>
      <c r="D47" s="19"/>
      <c r="E47" s="19"/>
      <c r="F47" s="19"/>
      <c r="G47" s="20"/>
    </row>
    <row r="48" spans="1:7" ht="11.25" customHeight="1" x14ac:dyDescent="0.2">
      <c r="A48" s="1"/>
      <c r="B48" s="1"/>
      <c r="C48" s="1"/>
      <c r="D48" s="216"/>
      <c r="E48" s="216"/>
      <c r="F48" s="216"/>
      <c r="G48" s="216"/>
    </row>
    <row r="49" spans="1:7" ht="11.25" customHeight="1" x14ac:dyDescent="0.2">
      <c r="A49" s="22"/>
      <c r="B49" s="22"/>
      <c r="C49" s="22"/>
      <c r="D49" s="217"/>
      <c r="E49" s="217"/>
      <c r="F49" s="218"/>
      <c r="G49" s="218"/>
    </row>
    <row r="50" spans="1:7" ht="11.25" customHeight="1" x14ac:dyDescent="0.2">
      <c r="A50" s="22"/>
      <c r="B50" s="22"/>
      <c r="C50" s="22"/>
      <c r="D50" s="22"/>
      <c r="E50" s="22"/>
      <c r="F50" s="22"/>
      <c r="G50" s="23"/>
    </row>
    <row r="51" spans="1:7" ht="11.25" customHeight="1" x14ac:dyDescent="0.2">
      <c r="A51" s="19"/>
      <c r="B51" s="19"/>
      <c r="C51" s="19"/>
      <c r="D51" s="19"/>
      <c r="E51" s="19"/>
      <c r="F51" s="19"/>
      <c r="G51" s="20"/>
    </row>
    <row r="52" spans="1:7" ht="11.25" customHeight="1" x14ac:dyDescent="0.2">
      <c r="A52" s="19"/>
      <c r="B52" s="19"/>
      <c r="C52" s="19"/>
      <c r="D52" s="19"/>
      <c r="E52" s="19"/>
      <c r="F52" s="19"/>
      <c r="G52" s="20"/>
    </row>
    <row r="53" spans="1:7" ht="11.25" customHeight="1" x14ac:dyDescent="0.2">
      <c r="A53" s="19"/>
      <c r="B53" s="19"/>
      <c r="C53" s="19"/>
      <c r="D53" s="19"/>
      <c r="E53" s="19"/>
      <c r="F53" s="19"/>
      <c r="G53" s="20"/>
    </row>
    <row r="54" spans="1:7" ht="11.25" customHeight="1" x14ac:dyDescent="0.2">
      <c r="A54" s="24"/>
      <c r="B54" s="24"/>
      <c r="C54" s="24"/>
      <c r="D54" s="24"/>
      <c r="E54" s="19"/>
      <c r="F54" s="19"/>
      <c r="G54" s="20"/>
    </row>
    <row r="55" spans="1:7" ht="11.25" customHeight="1" x14ac:dyDescent="0.2">
      <c r="A55" s="19"/>
      <c r="B55" s="19"/>
      <c r="C55" s="19"/>
      <c r="D55" s="19"/>
      <c r="E55" s="19"/>
      <c r="F55" s="19"/>
      <c r="G55" s="20"/>
    </row>
    <row r="56" spans="1:7" ht="11.25" customHeight="1" x14ac:dyDescent="0.2">
      <c r="A56" s="25"/>
    </row>
    <row r="57" spans="1:7" ht="11.25" customHeight="1" x14ac:dyDescent="0.2">
      <c r="A57" s="25"/>
    </row>
    <row r="58" spans="1:7" ht="11.25" customHeight="1" x14ac:dyDescent="0.2">
      <c r="A58" s="25"/>
    </row>
    <row r="59" spans="1:7" ht="11.25" customHeight="1" x14ac:dyDescent="0.2">
      <c r="A59" s="25"/>
    </row>
    <row r="60" spans="1:7" ht="11.25" customHeight="1" x14ac:dyDescent="0.2">
      <c r="A60" s="25"/>
    </row>
    <row r="61" spans="1:7" ht="9.9499999999999993" customHeight="1" x14ac:dyDescent="0.2"/>
    <row r="62" spans="1:7" ht="9.9499999999999993" customHeight="1" x14ac:dyDescent="0.2"/>
    <row r="63" spans="1:7" ht="9.9499999999999993" customHeight="1" x14ac:dyDescent="0.2"/>
    <row r="64" spans="1:7" ht="9.9499999999999993" customHeight="1" x14ac:dyDescent="0.2"/>
    <row r="65" ht="9.9499999999999993" customHeight="1" x14ac:dyDescent="0.2"/>
    <row r="66" ht="9.9499999999999993" customHeight="1" x14ac:dyDescent="0.2"/>
  </sheetData>
  <autoFilter ref="A12:G15" xr:uid="{5DAAF057-A744-46E4-B9E0-7C522B1C2B78}">
    <filterColumn colId="1" showButton="0"/>
    <filterColumn colId="3" showButton="0"/>
  </autoFilter>
  <mergeCells count="20">
    <mergeCell ref="A1:G7"/>
    <mergeCell ref="A10:G10"/>
    <mergeCell ref="A12:A13"/>
    <mergeCell ref="B12:C13"/>
    <mergeCell ref="D12:E13"/>
    <mergeCell ref="F12:F13"/>
    <mergeCell ref="G12:G13"/>
    <mergeCell ref="D49:E49"/>
    <mergeCell ref="F49:G49"/>
    <mergeCell ref="B16:C16"/>
    <mergeCell ref="D16:E16"/>
    <mergeCell ref="B14:C14"/>
    <mergeCell ref="D14:E14"/>
    <mergeCell ref="B15:C15"/>
    <mergeCell ref="D15:E15"/>
    <mergeCell ref="B17:C17"/>
    <mergeCell ref="D17:E17"/>
    <mergeCell ref="A18:F18"/>
    <mergeCell ref="D48:E48"/>
    <mergeCell ref="F48:G48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574B4-A933-4E3C-9972-4952FFB2E003}">
  <dimension ref="A1:H64"/>
  <sheetViews>
    <sheetView topLeftCell="A8" zoomScale="120" zoomScaleNormal="120" workbookViewId="0">
      <selection activeCell="F12" sqref="F12:F13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216"/>
      <c r="B1" s="216"/>
      <c r="C1" s="216"/>
      <c r="D1" s="216"/>
      <c r="E1" s="216"/>
      <c r="F1" s="216"/>
      <c r="G1" s="216"/>
    </row>
    <row r="2" spans="1:8" ht="12.75" customHeight="1" x14ac:dyDescent="0.2">
      <c r="A2" s="216"/>
      <c r="B2" s="216"/>
      <c r="C2" s="216"/>
      <c r="D2" s="216"/>
      <c r="E2" s="216"/>
      <c r="F2" s="216"/>
      <c r="G2" s="216"/>
    </row>
    <row r="3" spans="1:8" ht="12.75" customHeight="1" x14ac:dyDescent="0.2">
      <c r="A3" s="216"/>
      <c r="B3" s="216"/>
      <c r="C3" s="216"/>
      <c r="D3" s="216"/>
      <c r="E3" s="216"/>
      <c r="F3" s="216"/>
      <c r="G3" s="216"/>
    </row>
    <row r="4" spans="1:8" ht="12.75" customHeight="1" x14ac:dyDescent="0.2">
      <c r="A4" s="216"/>
      <c r="B4" s="216"/>
      <c r="C4" s="216"/>
      <c r="D4" s="216"/>
      <c r="E4" s="216"/>
      <c r="F4" s="216"/>
      <c r="G4" s="216"/>
    </row>
    <row r="5" spans="1:8" ht="12.75" customHeight="1" x14ac:dyDescent="0.2">
      <c r="A5" s="216"/>
      <c r="B5" s="216"/>
      <c r="C5" s="216"/>
      <c r="D5" s="216"/>
      <c r="E5" s="216"/>
      <c r="F5" s="216"/>
      <c r="G5" s="216"/>
    </row>
    <row r="6" spans="1:8" ht="11.25" customHeight="1" x14ac:dyDescent="0.2">
      <c r="A6" s="216"/>
      <c r="B6" s="216"/>
      <c r="C6" s="216"/>
      <c r="D6" s="216"/>
      <c r="E6" s="216"/>
      <c r="F6" s="216"/>
      <c r="G6" s="216"/>
    </row>
    <row r="7" spans="1:8" ht="9.75" hidden="1" customHeight="1" x14ac:dyDescent="0.2">
      <c r="A7" s="216"/>
      <c r="B7" s="216"/>
      <c r="C7" s="216"/>
      <c r="D7" s="216"/>
      <c r="E7" s="216"/>
      <c r="F7" s="216"/>
      <c r="G7" s="216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227" t="s">
        <v>0</v>
      </c>
      <c r="B10" s="228"/>
      <c r="C10" s="228"/>
      <c r="D10" s="228"/>
      <c r="E10" s="228"/>
      <c r="F10" s="228"/>
      <c r="G10" s="229"/>
    </row>
    <row r="11" spans="1:8" ht="21" customHeight="1" x14ac:dyDescent="0.2">
      <c r="A11" s="26"/>
      <c r="B11" s="27"/>
      <c r="C11" s="27"/>
      <c r="D11" s="27"/>
      <c r="E11" s="27"/>
      <c r="F11" s="27"/>
      <c r="G11" s="28"/>
    </row>
    <row r="12" spans="1:8" s="8" customFormat="1" ht="12.75" customHeight="1" x14ac:dyDescent="0.2">
      <c r="A12" s="230" t="s">
        <v>1</v>
      </c>
      <c r="B12" s="232" t="s">
        <v>2</v>
      </c>
      <c r="C12" s="233"/>
      <c r="D12" s="236" t="s">
        <v>3</v>
      </c>
      <c r="E12" s="237"/>
      <c r="F12" s="230" t="s">
        <v>4</v>
      </c>
      <c r="G12" s="240" t="s">
        <v>5</v>
      </c>
      <c r="H12" s="7"/>
    </row>
    <row r="13" spans="1:8" s="8" customFormat="1" ht="12.75" customHeight="1" x14ac:dyDescent="0.2">
      <c r="A13" s="231"/>
      <c r="B13" s="234"/>
      <c r="C13" s="235"/>
      <c r="D13" s="238"/>
      <c r="E13" s="239"/>
      <c r="F13" s="231"/>
      <c r="G13" s="241"/>
    </row>
    <row r="14" spans="1:8" s="8" customFormat="1" ht="12.75" customHeight="1" x14ac:dyDescent="0.2">
      <c r="A14" s="9">
        <v>45884</v>
      </c>
      <c r="B14" s="225" t="s">
        <v>16</v>
      </c>
      <c r="C14" s="226"/>
      <c r="D14" s="221" t="s">
        <v>17</v>
      </c>
      <c r="E14" s="222"/>
      <c r="F14" s="13" t="s">
        <v>18</v>
      </c>
      <c r="G14" s="12">
        <v>803.33</v>
      </c>
    </row>
    <row r="15" spans="1:8" x14ac:dyDescent="0.2">
      <c r="A15" s="15"/>
      <c r="B15" s="211"/>
      <c r="C15" s="211"/>
      <c r="D15" s="212"/>
      <c r="E15" s="212"/>
      <c r="F15" s="16"/>
      <c r="G15" s="17"/>
    </row>
    <row r="16" spans="1:8" s="8" customFormat="1" ht="12.75" customHeight="1" x14ac:dyDescent="0.2">
      <c r="A16" s="213" t="s">
        <v>27</v>
      </c>
      <c r="B16" s="214"/>
      <c r="C16" s="214"/>
      <c r="D16" s="214"/>
      <c r="E16" s="214"/>
      <c r="F16" s="215"/>
      <c r="G16" s="18">
        <f>SUM(G14:G15)</f>
        <v>803.33</v>
      </c>
    </row>
    <row r="17" spans="1:7" ht="11.25" customHeight="1" x14ac:dyDescent="0.2">
      <c r="A17" s="19"/>
      <c r="B17" s="19"/>
      <c r="C17" s="19"/>
      <c r="D17" s="19"/>
      <c r="E17" s="19"/>
      <c r="F17" s="19"/>
      <c r="G17" s="20"/>
    </row>
    <row r="18" spans="1:7" x14ac:dyDescent="0.2">
      <c r="A18" s="19"/>
      <c r="B18" s="19"/>
      <c r="C18" s="19"/>
      <c r="D18" s="19"/>
      <c r="E18" s="19"/>
      <c r="F18" s="19"/>
      <c r="G18" s="20"/>
    </row>
    <row r="19" spans="1:7" x14ac:dyDescent="0.2">
      <c r="A19" s="19"/>
      <c r="B19" s="19"/>
      <c r="C19" s="19"/>
      <c r="D19" s="19"/>
      <c r="E19" s="19"/>
      <c r="F19" s="19"/>
      <c r="G19" s="20"/>
    </row>
    <row r="20" spans="1:7" ht="11.25" customHeight="1" x14ac:dyDescent="0.2">
      <c r="A20" s="19"/>
      <c r="B20" s="19"/>
      <c r="C20" s="19"/>
      <c r="D20" s="21"/>
      <c r="E20" s="19"/>
      <c r="F20" s="19"/>
      <c r="G20" s="20"/>
    </row>
    <row r="21" spans="1:7" ht="11.25" customHeight="1" x14ac:dyDescent="0.2">
      <c r="A21" s="19"/>
      <c r="B21" s="19"/>
      <c r="C21" s="19"/>
      <c r="D21" s="19"/>
      <c r="E21" s="19"/>
      <c r="F21" s="19"/>
      <c r="G21" s="20"/>
    </row>
    <row r="22" spans="1:7" ht="11.25" customHeight="1" x14ac:dyDescent="0.2">
      <c r="A22" s="19"/>
      <c r="B22" s="19"/>
      <c r="C22" s="19"/>
      <c r="D22" s="19"/>
      <c r="E22" s="19"/>
      <c r="F22" s="19"/>
      <c r="G22" s="20"/>
    </row>
    <row r="23" spans="1:7" ht="11.25" customHeight="1" x14ac:dyDescent="0.2">
      <c r="A23" s="19"/>
      <c r="B23" s="19"/>
      <c r="C23" s="19"/>
      <c r="D23" s="19"/>
      <c r="E23" s="19"/>
      <c r="F23" s="19"/>
      <c r="G23" s="20"/>
    </row>
    <row r="24" spans="1:7" ht="11.25" customHeight="1" x14ac:dyDescent="0.2">
      <c r="A24" s="19"/>
      <c r="B24" s="19"/>
      <c r="C24" s="19"/>
      <c r="D24" s="19"/>
      <c r="E24" s="19"/>
      <c r="F24" s="19"/>
      <c r="G24" s="20"/>
    </row>
    <row r="25" spans="1:7" ht="11.25" customHeight="1" x14ac:dyDescent="0.2">
      <c r="A25" s="19"/>
      <c r="B25" s="19"/>
      <c r="C25" s="19"/>
      <c r="D25" s="19"/>
      <c r="E25" s="19"/>
      <c r="F25" s="19"/>
      <c r="G25" s="20"/>
    </row>
    <row r="26" spans="1:7" ht="11.25" customHeight="1" x14ac:dyDescent="0.2">
      <c r="A26" s="19"/>
      <c r="B26" s="19"/>
      <c r="C26" s="19"/>
      <c r="D26" s="19"/>
      <c r="E26" s="19"/>
      <c r="F26" s="19"/>
      <c r="G26" s="20"/>
    </row>
    <row r="27" spans="1:7" ht="11.25" customHeight="1" x14ac:dyDescent="0.2">
      <c r="A27" s="19"/>
      <c r="B27" s="19"/>
      <c r="C27" s="19"/>
      <c r="D27" s="19"/>
      <c r="E27" s="19"/>
      <c r="F27" s="19"/>
      <c r="G27" s="20"/>
    </row>
    <row r="28" spans="1:7" ht="11.25" customHeight="1" x14ac:dyDescent="0.2">
      <c r="A28" s="19"/>
      <c r="B28" s="19"/>
      <c r="C28" s="19"/>
      <c r="D28" s="19"/>
      <c r="E28" s="19"/>
      <c r="F28" s="19"/>
      <c r="G28" s="20"/>
    </row>
    <row r="29" spans="1:7" ht="11.25" customHeight="1" x14ac:dyDescent="0.2">
      <c r="A29" s="19"/>
      <c r="B29" s="19"/>
      <c r="C29" s="19"/>
      <c r="D29" s="19"/>
      <c r="E29" s="19"/>
      <c r="F29" s="19"/>
      <c r="G29" s="20"/>
    </row>
    <row r="30" spans="1:7" ht="11.25" customHeight="1" x14ac:dyDescent="0.2">
      <c r="A30" s="19"/>
      <c r="B30" s="19"/>
      <c r="C30" s="19"/>
      <c r="D30" s="19"/>
      <c r="E30" s="19"/>
      <c r="F30" s="19"/>
      <c r="G30" s="20"/>
    </row>
    <row r="31" spans="1:7" ht="11.25" customHeight="1" x14ac:dyDescent="0.2">
      <c r="A31" s="19"/>
      <c r="B31" s="19"/>
      <c r="C31" s="19"/>
      <c r="D31" s="19"/>
      <c r="E31" s="19"/>
      <c r="F31" s="19"/>
      <c r="G31" s="20"/>
    </row>
    <row r="32" spans="1:7" ht="11.25" customHeight="1" x14ac:dyDescent="0.2">
      <c r="A32" s="19"/>
      <c r="B32" s="19"/>
      <c r="C32" s="19"/>
      <c r="D32" s="19"/>
      <c r="E32" s="19"/>
      <c r="F32" s="19"/>
      <c r="G32" s="20"/>
    </row>
    <row r="33" spans="1:7" ht="11.25" customHeight="1" x14ac:dyDescent="0.2">
      <c r="A33" s="19"/>
      <c r="B33" s="19"/>
      <c r="C33" s="19"/>
      <c r="D33" s="19"/>
      <c r="E33" s="19"/>
      <c r="F33" s="19"/>
      <c r="G33" s="20"/>
    </row>
    <row r="34" spans="1:7" ht="11.25" customHeight="1" x14ac:dyDescent="0.2">
      <c r="A34" s="19"/>
      <c r="B34" s="19"/>
      <c r="C34" s="19"/>
      <c r="D34" s="19"/>
      <c r="E34" s="19"/>
      <c r="F34" s="19"/>
      <c r="G34" s="20"/>
    </row>
    <row r="35" spans="1:7" ht="11.25" customHeight="1" x14ac:dyDescent="0.2">
      <c r="A35" s="19"/>
      <c r="B35" s="19"/>
      <c r="C35" s="19"/>
      <c r="D35" s="19"/>
      <c r="E35" s="19"/>
      <c r="F35" s="19"/>
      <c r="G35" s="20"/>
    </row>
    <row r="36" spans="1:7" ht="11.25" customHeight="1" x14ac:dyDescent="0.2">
      <c r="A36" s="19"/>
      <c r="B36" s="19"/>
      <c r="C36" s="19"/>
      <c r="D36" s="19"/>
      <c r="E36" s="19"/>
      <c r="F36" s="19"/>
      <c r="G36" s="20"/>
    </row>
    <row r="37" spans="1:7" ht="11.25" customHeight="1" x14ac:dyDescent="0.2">
      <c r="A37" s="19"/>
      <c r="B37" s="19"/>
      <c r="C37" s="19"/>
      <c r="D37" s="19"/>
      <c r="E37" s="19"/>
      <c r="F37" s="19"/>
      <c r="G37" s="20"/>
    </row>
    <row r="38" spans="1:7" ht="11.25" customHeight="1" x14ac:dyDescent="0.2">
      <c r="A38" s="19"/>
      <c r="B38" s="19"/>
      <c r="C38" s="19"/>
      <c r="D38" s="19"/>
      <c r="E38" s="19"/>
      <c r="F38" s="19"/>
      <c r="G38" s="20"/>
    </row>
    <row r="39" spans="1:7" ht="11.25" customHeight="1" x14ac:dyDescent="0.2">
      <c r="A39" s="19"/>
      <c r="B39" s="19"/>
      <c r="C39" s="19"/>
      <c r="D39" s="19"/>
      <c r="E39" s="19"/>
      <c r="F39" s="19"/>
      <c r="G39" s="20"/>
    </row>
    <row r="40" spans="1:7" ht="11.25" customHeight="1" x14ac:dyDescent="0.2">
      <c r="A40" s="19"/>
      <c r="B40" s="19"/>
      <c r="C40" s="19"/>
      <c r="D40" s="19"/>
      <c r="E40" s="19"/>
      <c r="F40" s="19"/>
      <c r="G40" s="20"/>
    </row>
    <row r="41" spans="1:7" ht="11.25" customHeight="1" x14ac:dyDescent="0.2">
      <c r="A41" s="19"/>
      <c r="B41" s="19"/>
      <c r="C41" s="19"/>
      <c r="D41" s="19"/>
      <c r="E41" s="19"/>
      <c r="F41" s="19"/>
      <c r="G41" s="20"/>
    </row>
    <row r="42" spans="1:7" ht="11.25" customHeight="1" x14ac:dyDescent="0.2">
      <c r="A42" s="19"/>
      <c r="B42" s="19"/>
      <c r="C42" s="19"/>
      <c r="D42" s="19"/>
      <c r="E42" s="19"/>
      <c r="F42" s="19"/>
      <c r="G42" s="20"/>
    </row>
    <row r="43" spans="1:7" ht="11.25" customHeight="1" x14ac:dyDescent="0.2">
      <c r="A43" s="19"/>
      <c r="B43" s="19"/>
      <c r="C43" s="19"/>
      <c r="D43" s="19"/>
      <c r="E43" s="19"/>
      <c r="F43" s="19"/>
      <c r="G43" s="20"/>
    </row>
    <row r="44" spans="1:7" ht="11.25" customHeight="1" x14ac:dyDescent="0.2">
      <c r="A44" s="19"/>
      <c r="B44" s="19"/>
      <c r="C44" s="19"/>
      <c r="D44" s="19"/>
      <c r="E44" s="19"/>
      <c r="F44" s="19"/>
      <c r="G44" s="20"/>
    </row>
    <row r="45" spans="1:7" ht="11.25" customHeight="1" x14ac:dyDescent="0.2">
      <c r="A45" s="19"/>
      <c r="B45" s="19"/>
      <c r="C45" s="19"/>
      <c r="D45" s="19"/>
      <c r="E45" s="19"/>
      <c r="F45" s="19"/>
      <c r="G45" s="20"/>
    </row>
    <row r="46" spans="1:7" ht="11.25" customHeight="1" x14ac:dyDescent="0.2">
      <c r="A46" s="1"/>
      <c r="B46" s="1"/>
      <c r="C46" s="1"/>
      <c r="D46" s="216"/>
      <c r="E46" s="216"/>
      <c r="F46" s="216"/>
      <c r="G46" s="216"/>
    </row>
    <row r="47" spans="1:7" ht="11.25" customHeight="1" x14ac:dyDescent="0.2">
      <c r="A47" s="22"/>
      <c r="B47" s="22"/>
      <c r="C47" s="22"/>
      <c r="D47" s="217"/>
      <c r="E47" s="217"/>
      <c r="F47" s="218"/>
      <c r="G47" s="218"/>
    </row>
    <row r="48" spans="1:7" ht="11.25" customHeight="1" x14ac:dyDescent="0.2">
      <c r="A48" s="22"/>
      <c r="B48" s="22"/>
      <c r="C48" s="22"/>
      <c r="D48" s="22"/>
      <c r="E48" s="22"/>
      <c r="F48" s="22"/>
      <c r="G48" s="23"/>
    </row>
    <row r="49" spans="1:7" ht="11.25" customHeight="1" x14ac:dyDescent="0.2">
      <c r="A49" s="19"/>
      <c r="B49" s="19"/>
      <c r="C49" s="19"/>
      <c r="D49" s="19"/>
      <c r="E49" s="19"/>
      <c r="F49" s="19"/>
      <c r="G49" s="20"/>
    </row>
    <row r="50" spans="1:7" ht="11.25" customHeight="1" x14ac:dyDescent="0.2">
      <c r="A50" s="19"/>
      <c r="B50" s="19"/>
      <c r="C50" s="19"/>
      <c r="D50" s="19"/>
      <c r="E50" s="19"/>
      <c r="F50" s="19"/>
      <c r="G50" s="20"/>
    </row>
    <row r="51" spans="1:7" ht="11.25" customHeight="1" x14ac:dyDescent="0.2">
      <c r="A51" s="19"/>
      <c r="B51" s="19"/>
      <c r="C51" s="19"/>
      <c r="D51" s="19"/>
      <c r="E51" s="19"/>
      <c r="F51" s="19"/>
      <c r="G51" s="20"/>
    </row>
    <row r="52" spans="1:7" ht="11.25" customHeight="1" x14ac:dyDescent="0.2">
      <c r="A52" s="24"/>
      <c r="B52" s="24"/>
      <c r="C52" s="24"/>
      <c r="D52" s="24"/>
      <c r="E52" s="19"/>
      <c r="F52" s="19"/>
      <c r="G52" s="20"/>
    </row>
    <row r="53" spans="1:7" ht="11.25" customHeight="1" x14ac:dyDescent="0.2">
      <c r="A53" s="19"/>
      <c r="B53" s="19"/>
      <c r="C53" s="19"/>
      <c r="D53" s="19"/>
      <c r="E53" s="19"/>
      <c r="F53" s="19"/>
      <c r="G53" s="20"/>
    </row>
    <row r="54" spans="1:7" ht="11.25" customHeight="1" x14ac:dyDescent="0.2">
      <c r="A54" s="25"/>
    </row>
    <row r="55" spans="1:7" ht="11.25" customHeight="1" x14ac:dyDescent="0.2">
      <c r="A55" s="25"/>
    </row>
    <row r="56" spans="1:7" ht="11.25" customHeight="1" x14ac:dyDescent="0.2">
      <c r="A56" s="25"/>
    </row>
    <row r="57" spans="1:7" ht="11.25" customHeight="1" x14ac:dyDescent="0.2">
      <c r="A57" s="25"/>
    </row>
    <row r="58" spans="1:7" ht="11.25" customHeight="1" x14ac:dyDescent="0.2">
      <c r="A58" s="25"/>
    </row>
    <row r="59" spans="1:7" ht="9.9499999999999993" customHeight="1" x14ac:dyDescent="0.2"/>
    <row r="60" spans="1:7" ht="9.9499999999999993" customHeight="1" x14ac:dyDescent="0.2"/>
    <row r="61" spans="1:7" ht="9.9499999999999993" customHeight="1" x14ac:dyDescent="0.2"/>
    <row r="62" spans="1:7" ht="9.9499999999999993" customHeight="1" x14ac:dyDescent="0.2"/>
    <row r="63" spans="1:7" ht="9.9499999999999993" customHeight="1" x14ac:dyDescent="0.2"/>
    <row r="64" spans="1:7" ht="9.9499999999999993" customHeight="1" x14ac:dyDescent="0.2"/>
  </sheetData>
  <autoFilter ref="A12:G14" xr:uid="{5DAAF057-A744-46E4-B9E0-7C522B1C2B78}">
    <filterColumn colId="1" showButton="0"/>
    <filterColumn colId="3" showButton="0"/>
  </autoFilter>
  <mergeCells count="16">
    <mergeCell ref="D47:E47"/>
    <mergeCell ref="F47:G47"/>
    <mergeCell ref="B14:C14"/>
    <mergeCell ref="D14:E14"/>
    <mergeCell ref="A1:G7"/>
    <mergeCell ref="A10:G10"/>
    <mergeCell ref="A12:A13"/>
    <mergeCell ref="B12:C13"/>
    <mergeCell ref="D12:E13"/>
    <mergeCell ref="F12:F13"/>
    <mergeCell ref="G12:G13"/>
    <mergeCell ref="B15:C15"/>
    <mergeCell ref="D15:E15"/>
    <mergeCell ref="A16:F16"/>
    <mergeCell ref="D46:E46"/>
    <mergeCell ref="F46:G4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5640-DE79-4248-A642-F1BD38FE3A4F}">
  <dimension ref="A1:H67"/>
  <sheetViews>
    <sheetView topLeftCell="A8" zoomScale="120" zoomScaleNormal="120" workbookViewId="0">
      <selection activeCell="F17" sqref="F17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216"/>
      <c r="B1" s="216"/>
      <c r="C1" s="216"/>
      <c r="D1" s="216"/>
      <c r="E1" s="216"/>
      <c r="F1" s="216"/>
      <c r="G1" s="216"/>
    </row>
    <row r="2" spans="1:8" ht="12.75" customHeight="1" x14ac:dyDescent="0.2">
      <c r="A2" s="216"/>
      <c r="B2" s="216"/>
      <c r="C2" s="216"/>
      <c r="D2" s="216"/>
      <c r="E2" s="216"/>
      <c r="F2" s="216"/>
      <c r="G2" s="216"/>
    </row>
    <row r="3" spans="1:8" ht="12.75" customHeight="1" x14ac:dyDescent="0.2">
      <c r="A3" s="216"/>
      <c r="B3" s="216"/>
      <c r="C3" s="216"/>
      <c r="D3" s="216"/>
      <c r="E3" s="216"/>
      <c r="F3" s="216"/>
      <c r="G3" s="216"/>
    </row>
    <row r="4" spans="1:8" ht="12.75" customHeight="1" x14ac:dyDescent="0.2">
      <c r="A4" s="216"/>
      <c r="B4" s="216"/>
      <c r="C4" s="216"/>
      <c r="D4" s="216"/>
      <c r="E4" s="216"/>
      <c r="F4" s="216"/>
      <c r="G4" s="216"/>
    </row>
    <row r="5" spans="1:8" ht="12.75" customHeight="1" x14ac:dyDescent="0.2">
      <c r="A5" s="216"/>
      <c r="B5" s="216"/>
      <c r="C5" s="216"/>
      <c r="D5" s="216"/>
      <c r="E5" s="216"/>
      <c r="F5" s="216"/>
      <c r="G5" s="216"/>
    </row>
    <row r="6" spans="1:8" ht="11.25" customHeight="1" x14ac:dyDescent="0.2">
      <c r="A6" s="216"/>
      <c r="B6" s="216"/>
      <c r="C6" s="216"/>
      <c r="D6" s="216"/>
      <c r="E6" s="216"/>
      <c r="F6" s="216"/>
      <c r="G6" s="216"/>
    </row>
    <row r="7" spans="1:8" ht="9.75" hidden="1" customHeight="1" x14ac:dyDescent="0.2">
      <c r="A7" s="216"/>
      <c r="B7" s="216"/>
      <c r="C7" s="216"/>
      <c r="D7" s="216"/>
      <c r="E7" s="216"/>
      <c r="F7" s="216"/>
      <c r="G7" s="216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227" t="s">
        <v>0</v>
      </c>
      <c r="B10" s="228"/>
      <c r="C10" s="228"/>
      <c r="D10" s="228"/>
      <c r="E10" s="228"/>
      <c r="F10" s="228"/>
      <c r="G10" s="229"/>
    </row>
    <row r="11" spans="1:8" ht="21" customHeight="1" x14ac:dyDescent="0.2">
      <c r="A11" s="26"/>
      <c r="B11" s="27"/>
      <c r="C11" s="27"/>
      <c r="D11" s="27"/>
      <c r="E11" s="27"/>
      <c r="F11" s="27"/>
      <c r="G11" s="28"/>
    </row>
    <row r="12" spans="1:8" s="8" customFormat="1" ht="12.75" customHeight="1" x14ac:dyDescent="0.2">
      <c r="A12" s="230" t="s">
        <v>1</v>
      </c>
      <c r="B12" s="232" t="s">
        <v>2</v>
      </c>
      <c r="C12" s="233"/>
      <c r="D12" s="236" t="s">
        <v>3</v>
      </c>
      <c r="E12" s="237"/>
      <c r="F12" s="230" t="s">
        <v>4</v>
      </c>
      <c r="G12" s="240" t="s">
        <v>5</v>
      </c>
      <c r="H12" s="7"/>
    </row>
    <row r="13" spans="1:8" s="8" customFormat="1" ht="12.75" customHeight="1" x14ac:dyDescent="0.2">
      <c r="A13" s="231"/>
      <c r="B13" s="234"/>
      <c r="C13" s="235"/>
      <c r="D13" s="238"/>
      <c r="E13" s="239"/>
      <c r="F13" s="231"/>
      <c r="G13" s="241"/>
    </row>
    <row r="14" spans="1:8" x14ac:dyDescent="0.2">
      <c r="A14" s="9">
        <v>45881</v>
      </c>
      <c r="B14" s="225" t="s">
        <v>6</v>
      </c>
      <c r="C14" s="226"/>
      <c r="D14" s="223" t="s">
        <v>7</v>
      </c>
      <c r="E14" s="224"/>
      <c r="F14" s="10" t="s">
        <v>8</v>
      </c>
      <c r="G14" s="11">
        <v>5300</v>
      </c>
    </row>
    <row r="15" spans="1:8" s="8" customFormat="1" ht="12.75" customHeight="1" x14ac:dyDescent="0.2">
      <c r="A15" s="9">
        <v>45884</v>
      </c>
      <c r="B15" s="225" t="s">
        <v>12</v>
      </c>
      <c r="C15" s="226"/>
      <c r="D15" s="223" t="s">
        <v>13</v>
      </c>
      <c r="E15" s="224"/>
      <c r="F15" s="13" t="s">
        <v>8</v>
      </c>
      <c r="G15" s="14">
        <v>200</v>
      </c>
    </row>
    <row r="16" spans="1:8" s="8" customFormat="1" ht="12.75" customHeight="1" x14ac:dyDescent="0.2">
      <c r="A16" s="9">
        <v>45883</v>
      </c>
      <c r="B16" s="225" t="s">
        <v>19</v>
      </c>
      <c r="C16" s="226"/>
      <c r="D16" s="223" t="s">
        <v>20</v>
      </c>
      <c r="E16" s="224"/>
      <c r="F16" s="13" t="s">
        <v>8</v>
      </c>
      <c r="G16" s="11">
        <v>1550</v>
      </c>
    </row>
    <row r="17" spans="1:7" x14ac:dyDescent="0.2">
      <c r="A17" s="9"/>
      <c r="B17" s="219"/>
      <c r="C17" s="220"/>
      <c r="D17" s="221"/>
      <c r="E17" s="222"/>
      <c r="F17" s="13"/>
      <c r="G17" s="12"/>
    </row>
    <row r="18" spans="1:7" x14ac:dyDescent="0.2">
      <c r="A18" s="15"/>
      <c r="B18" s="211"/>
      <c r="C18" s="211"/>
      <c r="D18" s="212"/>
      <c r="E18" s="212"/>
      <c r="F18" s="16"/>
      <c r="G18" s="17"/>
    </row>
    <row r="19" spans="1:7" s="8" customFormat="1" ht="12.75" customHeight="1" x14ac:dyDescent="0.2">
      <c r="A19" s="213" t="s">
        <v>27</v>
      </c>
      <c r="B19" s="214"/>
      <c r="C19" s="214"/>
      <c r="D19" s="214"/>
      <c r="E19" s="214"/>
      <c r="F19" s="215"/>
      <c r="G19" s="18">
        <f>SUM(G14:G18)</f>
        <v>7050</v>
      </c>
    </row>
    <row r="20" spans="1:7" ht="11.25" customHeight="1" x14ac:dyDescent="0.2">
      <c r="A20" s="19"/>
      <c r="B20" s="19"/>
      <c r="C20" s="19"/>
      <c r="D20" s="19"/>
      <c r="E20" s="19"/>
      <c r="F20" s="19"/>
      <c r="G20" s="20"/>
    </row>
    <row r="21" spans="1:7" x14ac:dyDescent="0.2">
      <c r="A21" s="19"/>
      <c r="B21" s="19"/>
      <c r="C21" s="19"/>
      <c r="D21" s="19"/>
      <c r="E21" s="19"/>
      <c r="F21" s="19"/>
      <c r="G21" s="20"/>
    </row>
    <row r="22" spans="1:7" x14ac:dyDescent="0.2">
      <c r="A22" s="19"/>
      <c r="B22" s="19"/>
      <c r="C22" s="19"/>
      <c r="D22" s="19"/>
      <c r="E22" s="19"/>
      <c r="F22" s="19"/>
      <c r="G22" s="20"/>
    </row>
    <row r="23" spans="1:7" ht="11.25" customHeight="1" x14ac:dyDescent="0.2">
      <c r="A23" s="19"/>
      <c r="B23" s="19"/>
      <c r="C23" s="19"/>
      <c r="D23" s="21"/>
      <c r="E23" s="19"/>
      <c r="F23" s="19"/>
      <c r="G23" s="20"/>
    </row>
    <row r="24" spans="1:7" ht="11.25" customHeight="1" x14ac:dyDescent="0.2">
      <c r="A24" s="19"/>
      <c r="B24" s="19"/>
      <c r="C24" s="19"/>
      <c r="D24" s="19"/>
      <c r="E24" s="19"/>
      <c r="F24" s="19"/>
      <c r="G24" s="20"/>
    </row>
    <row r="25" spans="1:7" ht="11.25" customHeight="1" x14ac:dyDescent="0.2">
      <c r="A25" s="19"/>
      <c r="B25" s="19"/>
      <c r="C25" s="19"/>
      <c r="D25" s="19"/>
      <c r="E25" s="19"/>
      <c r="F25" s="19"/>
      <c r="G25" s="20"/>
    </row>
    <row r="26" spans="1:7" ht="11.25" customHeight="1" x14ac:dyDescent="0.2">
      <c r="A26" s="19"/>
      <c r="B26" s="19"/>
      <c r="C26" s="19"/>
      <c r="D26" s="19"/>
      <c r="E26" s="19"/>
      <c r="F26" s="19"/>
      <c r="G26" s="20"/>
    </row>
    <row r="27" spans="1:7" ht="11.25" customHeight="1" x14ac:dyDescent="0.2">
      <c r="A27" s="19"/>
      <c r="B27" s="19"/>
      <c r="C27" s="19"/>
      <c r="D27" s="19"/>
      <c r="E27" s="19"/>
      <c r="F27" s="19"/>
      <c r="G27" s="20"/>
    </row>
    <row r="28" spans="1:7" ht="11.25" customHeight="1" x14ac:dyDescent="0.2">
      <c r="A28" s="19"/>
      <c r="B28" s="19"/>
      <c r="C28" s="19"/>
      <c r="D28" s="19"/>
      <c r="E28" s="19"/>
      <c r="F28" s="19"/>
      <c r="G28" s="20"/>
    </row>
    <row r="29" spans="1:7" ht="11.25" customHeight="1" x14ac:dyDescent="0.2">
      <c r="A29" s="19"/>
      <c r="B29" s="19"/>
      <c r="C29" s="19"/>
      <c r="D29" s="19"/>
      <c r="E29" s="19"/>
      <c r="F29" s="19"/>
      <c r="G29" s="20"/>
    </row>
    <row r="30" spans="1:7" ht="11.25" customHeight="1" x14ac:dyDescent="0.2">
      <c r="A30" s="19"/>
      <c r="B30" s="19"/>
      <c r="C30" s="19"/>
      <c r="D30" s="19"/>
      <c r="E30" s="19"/>
      <c r="F30" s="19"/>
      <c r="G30" s="20"/>
    </row>
    <row r="31" spans="1:7" ht="11.25" customHeight="1" x14ac:dyDescent="0.2">
      <c r="A31" s="19"/>
      <c r="B31" s="19"/>
      <c r="C31" s="19"/>
      <c r="D31" s="19"/>
      <c r="E31" s="19"/>
      <c r="F31" s="19"/>
      <c r="G31" s="20"/>
    </row>
    <row r="32" spans="1:7" ht="11.25" customHeight="1" x14ac:dyDescent="0.2">
      <c r="A32" s="19"/>
      <c r="B32" s="19"/>
      <c r="C32" s="19"/>
      <c r="D32" s="19"/>
      <c r="E32" s="19"/>
      <c r="F32" s="19"/>
      <c r="G32" s="20"/>
    </row>
    <row r="33" spans="1:7" ht="11.25" customHeight="1" x14ac:dyDescent="0.2">
      <c r="A33" s="19"/>
      <c r="B33" s="19"/>
      <c r="C33" s="19"/>
      <c r="D33" s="19"/>
      <c r="E33" s="19"/>
      <c r="F33" s="19"/>
      <c r="G33" s="20"/>
    </row>
    <row r="34" spans="1:7" ht="11.25" customHeight="1" x14ac:dyDescent="0.2">
      <c r="A34" s="19"/>
      <c r="B34" s="19"/>
      <c r="C34" s="19"/>
      <c r="D34" s="19"/>
      <c r="E34" s="19"/>
      <c r="F34" s="19"/>
      <c r="G34" s="20"/>
    </row>
    <row r="35" spans="1:7" ht="11.25" customHeight="1" x14ac:dyDescent="0.2">
      <c r="A35" s="19"/>
      <c r="B35" s="19"/>
      <c r="C35" s="19"/>
      <c r="D35" s="19"/>
      <c r="E35" s="19"/>
      <c r="F35" s="19"/>
      <c r="G35" s="20"/>
    </row>
    <row r="36" spans="1:7" ht="11.25" customHeight="1" x14ac:dyDescent="0.2">
      <c r="A36" s="19"/>
      <c r="B36" s="19"/>
      <c r="C36" s="19"/>
      <c r="D36" s="19"/>
      <c r="E36" s="19"/>
      <c r="F36" s="19"/>
      <c r="G36" s="20"/>
    </row>
    <row r="37" spans="1:7" ht="11.25" customHeight="1" x14ac:dyDescent="0.2">
      <c r="A37" s="19"/>
      <c r="B37" s="19"/>
      <c r="C37" s="19"/>
      <c r="D37" s="19"/>
      <c r="E37" s="19"/>
      <c r="F37" s="19"/>
      <c r="G37" s="20"/>
    </row>
    <row r="38" spans="1:7" ht="11.25" customHeight="1" x14ac:dyDescent="0.2">
      <c r="A38" s="19"/>
      <c r="B38" s="19"/>
      <c r="C38" s="19"/>
      <c r="D38" s="19"/>
      <c r="E38" s="19"/>
      <c r="F38" s="19"/>
      <c r="G38" s="20"/>
    </row>
    <row r="39" spans="1:7" ht="11.25" customHeight="1" x14ac:dyDescent="0.2">
      <c r="A39" s="19"/>
      <c r="B39" s="19"/>
      <c r="C39" s="19"/>
      <c r="D39" s="19"/>
      <c r="E39" s="19"/>
      <c r="F39" s="19"/>
      <c r="G39" s="20"/>
    </row>
    <row r="40" spans="1:7" ht="11.25" customHeight="1" x14ac:dyDescent="0.2">
      <c r="A40" s="19"/>
      <c r="B40" s="19"/>
      <c r="C40" s="19"/>
      <c r="D40" s="19"/>
      <c r="E40" s="19"/>
      <c r="F40" s="19"/>
      <c r="G40" s="20"/>
    </row>
    <row r="41" spans="1:7" ht="11.25" customHeight="1" x14ac:dyDescent="0.2">
      <c r="A41" s="19"/>
      <c r="B41" s="19"/>
      <c r="C41" s="19"/>
      <c r="D41" s="19"/>
      <c r="E41" s="19"/>
      <c r="F41" s="19"/>
      <c r="G41" s="20"/>
    </row>
    <row r="42" spans="1:7" ht="11.25" customHeight="1" x14ac:dyDescent="0.2">
      <c r="A42" s="19"/>
      <c r="B42" s="19"/>
      <c r="C42" s="19"/>
      <c r="D42" s="19"/>
      <c r="E42" s="19"/>
      <c r="F42" s="19"/>
      <c r="G42" s="20"/>
    </row>
    <row r="43" spans="1:7" ht="11.25" customHeight="1" x14ac:dyDescent="0.2">
      <c r="A43" s="19"/>
      <c r="B43" s="19"/>
      <c r="C43" s="19"/>
      <c r="D43" s="19"/>
      <c r="E43" s="19"/>
      <c r="F43" s="19"/>
      <c r="G43" s="20"/>
    </row>
    <row r="44" spans="1:7" ht="11.25" customHeight="1" x14ac:dyDescent="0.2">
      <c r="A44" s="19"/>
      <c r="B44" s="19"/>
      <c r="C44" s="19"/>
      <c r="D44" s="19"/>
      <c r="E44" s="19"/>
      <c r="F44" s="19"/>
      <c r="G44" s="20"/>
    </row>
    <row r="45" spans="1:7" ht="11.25" customHeight="1" x14ac:dyDescent="0.2">
      <c r="A45" s="19"/>
      <c r="B45" s="19"/>
      <c r="C45" s="19"/>
      <c r="D45" s="19"/>
      <c r="E45" s="19"/>
      <c r="F45" s="19"/>
      <c r="G45" s="20"/>
    </row>
    <row r="46" spans="1:7" ht="11.25" customHeight="1" x14ac:dyDescent="0.2">
      <c r="A46" s="19"/>
      <c r="B46" s="19"/>
      <c r="C46" s="19"/>
      <c r="D46" s="19"/>
      <c r="E46" s="19"/>
      <c r="F46" s="19"/>
      <c r="G46" s="20"/>
    </row>
    <row r="47" spans="1:7" ht="11.25" customHeight="1" x14ac:dyDescent="0.2">
      <c r="A47" s="19"/>
      <c r="B47" s="19"/>
      <c r="C47" s="19"/>
      <c r="D47" s="19"/>
      <c r="E47" s="19"/>
      <c r="F47" s="19"/>
      <c r="G47" s="20"/>
    </row>
    <row r="48" spans="1:7" ht="11.25" customHeight="1" x14ac:dyDescent="0.2">
      <c r="A48" s="19"/>
      <c r="B48" s="19"/>
      <c r="C48" s="19"/>
      <c r="D48" s="19"/>
      <c r="E48" s="19"/>
      <c r="F48" s="19"/>
      <c r="G48" s="20"/>
    </row>
    <row r="49" spans="1:7" ht="11.25" customHeight="1" x14ac:dyDescent="0.2">
      <c r="A49" s="1"/>
      <c r="B49" s="1"/>
      <c r="C49" s="1"/>
      <c r="D49" s="216"/>
      <c r="E49" s="216"/>
      <c r="F49" s="216"/>
      <c r="G49" s="216"/>
    </row>
    <row r="50" spans="1:7" ht="11.25" customHeight="1" x14ac:dyDescent="0.2">
      <c r="A50" s="22"/>
      <c r="B50" s="22"/>
      <c r="C50" s="22"/>
      <c r="D50" s="217"/>
      <c r="E50" s="217"/>
      <c r="F50" s="218"/>
      <c r="G50" s="218"/>
    </row>
    <row r="51" spans="1:7" ht="11.25" customHeight="1" x14ac:dyDescent="0.2">
      <c r="A51" s="22"/>
      <c r="B51" s="22"/>
      <c r="C51" s="22"/>
      <c r="D51" s="22"/>
      <c r="E51" s="22"/>
      <c r="F51" s="22"/>
      <c r="G51" s="23"/>
    </row>
    <row r="52" spans="1:7" ht="11.25" customHeight="1" x14ac:dyDescent="0.2">
      <c r="A52" s="19"/>
      <c r="B52" s="19"/>
      <c r="C52" s="19"/>
      <c r="D52" s="19"/>
      <c r="E52" s="19"/>
      <c r="F52" s="19"/>
      <c r="G52" s="20"/>
    </row>
    <row r="53" spans="1:7" ht="11.25" customHeight="1" x14ac:dyDescent="0.2">
      <c r="A53" s="19"/>
      <c r="B53" s="19"/>
      <c r="C53" s="19"/>
      <c r="D53" s="19"/>
      <c r="E53" s="19"/>
      <c r="F53" s="19"/>
      <c r="G53" s="20"/>
    </row>
    <row r="54" spans="1:7" ht="11.25" customHeight="1" x14ac:dyDescent="0.2">
      <c r="A54" s="19"/>
      <c r="B54" s="19"/>
      <c r="C54" s="19"/>
      <c r="D54" s="19"/>
      <c r="E54" s="19"/>
      <c r="F54" s="19"/>
      <c r="G54" s="20"/>
    </row>
    <row r="55" spans="1:7" ht="11.25" customHeight="1" x14ac:dyDescent="0.2">
      <c r="A55" s="24"/>
      <c r="B55" s="24"/>
      <c r="C55" s="24"/>
      <c r="D55" s="24"/>
      <c r="E55" s="19"/>
      <c r="F55" s="19"/>
      <c r="G55" s="20"/>
    </row>
    <row r="56" spans="1:7" ht="11.25" customHeight="1" x14ac:dyDescent="0.2">
      <c r="A56" s="19"/>
      <c r="B56" s="19"/>
      <c r="C56" s="19"/>
      <c r="D56" s="19"/>
      <c r="E56" s="19"/>
      <c r="F56" s="19"/>
      <c r="G56" s="20"/>
    </row>
    <row r="57" spans="1:7" ht="11.25" customHeight="1" x14ac:dyDescent="0.2">
      <c r="A57" s="25"/>
    </row>
    <row r="58" spans="1:7" ht="11.25" customHeight="1" x14ac:dyDescent="0.2">
      <c r="A58" s="25"/>
    </row>
    <row r="59" spans="1:7" ht="11.25" customHeight="1" x14ac:dyDescent="0.2">
      <c r="A59" s="25"/>
    </row>
    <row r="60" spans="1:7" ht="11.25" customHeight="1" x14ac:dyDescent="0.2">
      <c r="A60" s="25"/>
    </row>
    <row r="61" spans="1:7" ht="11.25" customHeight="1" x14ac:dyDescent="0.2">
      <c r="A61" s="25"/>
    </row>
    <row r="62" spans="1:7" ht="9.9499999999999993" customHeight="1" x14ac:dyDescent="0.2"/>
    <row r="63" spans="1:7" ht="9.9499999999999993" customHeight="1" x14ac:dyDescent="0.2"/>
    <row r="64" spans="1:7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</sheetData>
  <autoFilter ref="A12:G16" xr:uid="{5DAAF057-A744-46E4-B9E0-7C522B1C2B78}">
    <filterColumn colId="1" showButton="0"/>
    <filterColumn colId="3" showButton="0"/>
  </autoFilter>
  <mergeCells count="22">
    <mergeCell ref="B14:C14"/>
    <mergeCell ref="D14:E14"/>
    <mergeCell ref="B15:C15"/>
    <mergeCell ref="D15:E15"/>
    <mergeCell ref="A1:G7"/>
    <mergeCell ref="A10:G10"/>
    <mergeCell ref="A12:A13"/>
    <mergeCell ref="B12:C13"/>
    <mergeCell ref="D12:E13"/>
    <mergeCell ref="F12:F13"/>
    <mergeCell ref="G12:G13"/>
    <mergeCell ref="D50:E50"/>
    <mergeCell ref="F50:G50"/>
    <mergeCell ref="B17:C17"/>
    <mergeCell ref="D17:E17"/>
    <mergeCell ref="B16:C16"/>
    <mergeCell ref="D16:E16"/>
    <mergeCell ref="B18:C18"/>
    <mergeCell ref="D18:E18"/>
    <mergeCell ref="A19:F19"/>
    <mergeCell ref="D49:E49"/>
    <mergeCell ref="F49:G49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A48C7-52AA-4100-B512-80EB3D348D43}">
  <dimension ref="A1:H69"/>
  <sheetViews>
    <sheetView tabSelected="1" zoomScale="120" zoomScaleNormal="120" workbookViewId="0">
      <selection activeCell="B37" sqref="B37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216"/>
      <c r="B1" s="216"/>
      <c r="C1" s="216"/>
      <c r="D1" s="216"/>
      <c r="E1" s="216"/>
      <c r="F1" s="216"/>
      <c r="G1" s="216"/>
    </row>
    <row r="2" spans="1:8" ht="12.75" customHeight="1" x14ac:dyDescent="0.2">
      <c r="A2" s="216"/>
      <c r="B2" s="216"/>
      <c r="C2" s="216"/>
      <c r="D2" s="216"/>
      <c r="E2" s="216"/>
      <c r="F2" s="216"/>
      <c r="G2" s="216"/>
    </row>
    <row r="3" spans="1:8" ht="12.75" customHeight="1" x14ac:dyDescent="0.2">
      <c r="A3" s="216"/>
      <c r="B3" s="216"/>
      <c r="C3" s="216"/>
      <c r="D3" s="216"/>
      <c r="E3" s="216"/>
      <c r="F3" s="216"/>
      <c r="G3" s="216"/>
    </row>
    <row r="4" spans="1:8" ht="12.75" customHeight="1" x14ac:dyDescent="0.2">
      <c r="A4" s="216"/>
      <c r="B4" s="216"/>
      <c r="C4" s="216"/>
      <c r="D4" s="216"/>
      <c r="E4" s="216"/>
      <c r="F4" s="216"/>
      <c r="G4" s="216"/>
    </row>
    <row r="5" spans="1:8" ht="12.75" customHeight="1" x14ac:dyDescent="0.2">
      <c r="A5" s="216"/>
      <c r="B5" s="216"/>
      <c r="C5" s="216"/>
      <c r="D5" s="216"/>
      <c r="E5" s="216"/>
      <c r="F5" s="216"/>
      <c r="G5" s="216"/>
    </row>
    <row r="6" spans="1:8" ht="11.25" customHeight="1" x14ac:dyDescent="0.2">
      <c r="A6" s="216"/>
      <c r="B6" s="216"/>
      <c r="C6" s="216"/>
      <c r="D6" s="216"/>
      <c r="E6" s="216"/>
      <c r="F6" s="216"/>
      <c r="G6" s="216"/>
    </row>
    <row r="7" spans="1:8" ht="9.75" hidden="1" customHeight="1" x14ac:dyDescent="0.2">
      <c r="A7" s="216"/>
      <c r="B7" s="216"/>
      <c r="C7" s="216"/>
      <c r="D7" s="216"/>
      <c r="E7" s="216"/>
      <c r="F7" s="216"/>
      <c r="G7" s="216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227" t="s">
        <v>0</v>
      </c>
      <c r="B10" s="228"/>
      <c r="C10" s="228"/>
      <c r="D10" s="228"/>
      <c r="E10" s="228"/>
      <c r="F10" s="228"/>
      <c r="G10" s="229"/>
    </row>
    <row r="11" spans="1:8" ht="21" customHeight="1" x14ac:dyDescent="0.2">
      <c r="A11" s="26"/>
      <c r="B11" s="27"/>
      <c r="C11" s="27"/>
      <c r="D11" s="27"/>
      <c r="E11" s="27"/>
      <c r="F11" s="27"/>
      <c r="G11" s="28"/>
    </row>
    <row r="12" spans="1:8" s="8" customFormat="1" ht="12.75" customHeight="1" x14ac:dyDescent="0.2">
      <c r="A12" s="230" t="s">
        <v>1</v>
      </c>
      <c r="B12" s="232" t="s">
        <v>2</v>
      </c>
      <c r="C12" s="233"/>
      <c r="D12" s="236" t="s">
        <v>3</v>
      </c>
      <c r="E12" s="237"/>
      <c r="F12" s="230" t="s">
        <v>4</v>
      </c>
      <c r="G12" s="240" t="s">
        <v>5</v>
      </c>
      <c r="H12" s="7"/>
    </row>
    <row r="13" spans="1:8" s="8" customFormat="1" ht="12.75" customHeight="1" x14ac:dyDescent="0.2">
      <c r="A13" s="231"/>
      <c r="B13" s="234"/>
      <c r="C13" s="235"/>
      <c r="D13" s="238"/>
      <c r="E13" s="239"/>
      <c r="F13" s="231"/>
      <c r="G13" s="241"/>
    </row>
    <row r="14" spans="1:8" x14ac:dyDescent="0.2">
      <c r="A14" s="9">
        <v>45881</v>
      </c>
      <c r="B14" s="225" t="s">
        <v>9</v>
      </c>
      <c r="C14" s="226"/>
      <c r="D14" s="223" t="s">
        <v>10</v>
      </c>
      <c r="E14" s="224"/>
      <c r="F14" s="10" t="s">
        <v>11</v>
      </c>
      <c r="G14" s="12">
        <v>17.71</v>
      </c>
    </row>
    <row r="15" spans="1:8" x14ac:dyDescent="0.2">
      <c r="A15" s="9">
        <v>45881</v>
      </c>
      <c r="B15" s="225" t="s">
        <v>14</v>
      </c>
      <c r="C15" s="226"/>
      <c r="D15" s="221" t="s">
        <v>15</v>
      </c>
      <c r="E15" s="222"/>
      <c r="F15" s="13" t="s">
        <v>11</v>
      </c>
      <c r="G15" s="14">
        <v>48.95</v>
      </c>
    </row>
    <row r="16" spans="1:8" ht="13.5" customHeight="1" x14ac:dyDescent="0.2">
      <c r="A16" s="9">
        <v>45884</v>
      </c>
      <c r="B16" s="225" t="s">
        <v>14</v>
      </c>
      <c r="C16" s="226"/>
      <c r="D16" s="223" t="s">
        <v>21</v>
      </c>
      <c r="E16" s="224"/>
      <c r="F16" s="13" t="s">
        <v>11</v>
      </c>
      <c r="G16" s="11">
        <v>127.51</v>
      </c>
    </row>
    <row r="17" spans="1:7" s="8" customFormat="1" ht="12.75" customHeight="1" x14ac:dyDescent="0.2">
      <c r="A17" s="9">
        <v>45891</v>
      </c>
      <c r="B17" s="219" t="s">
        <v>14</v>
      </c>
      <c r="C17" s="220"/>
      <c r="D17" s="221" t="s">
        <v>26</v>
      </c>
      <c r="E17" s="222"/>
      <c r="F17" s="13" t="s">
        <v>11</v>
      </c>
      <c r="G17" s="11">
        <v>214.61</v>
      </c>
    </row>
    <row r="18" spans="1:7" x14ac:dyDescent="0.2">
      <c r="A18" s="9">
        <v>45891</v>
      </c>
      <c r="B18" s="219" t="s">
        <v>14</v>
      </c>
      <c r="C18" s="220"/>
      <c r="D18" s="223" t="s">
        <v>21</v>
      </c>
      <c r="E18" s="224"/>
      <c r="F18" s="13" t="s">
        <v>11</v>
      </c>
      <c r="G18" s="12">
        <v>128.08000000000001</v>
      </c>
    </row>
    <row r="19" spans="1:7" x14ac:dyDescent="0.2">
      <c r="A19" s="9"/>
      <c r="B19" s="219"/>
      <c r="C19" s="220"/>
      <c r="D19" s="221"/>
      <c r="E19" s="222"/>
      <c r="F19" s="13"/>
      <c r="G19" s="12"/>
    </row>
    <row r="20" spans="1:7" x14ac:dyDescent="0.2">
      <c r="A20" s="15"/>
      <c r="B20" s="211"/>
      <c r="C20" s="211"/>
      <c r="D20" s="212"/>
      <c r="E20" s="212"/>
      <c r="F20" s="16"/>
      <c r="G20" s="17"/>
    </row>
    <row r="21" spans="1:7" s="8" customFormat="1" ht="12.75" customHeight="1" x14ac:dyDescent="0.2">
      <c r="A21" s="213" t="s">
        <v>27</v>
      </c>
      <c r="B21" s="214"/>
      <c r="C21" s="214"/>
      <c r="D21" s="214"/>
      <c r="E21" s="214"/>
      <c r="F21" s="215"/>
      <c r="G21" s="18">
        <f>SUM(G14:G20)</f>
        <v>536.86</v>
      </c>
    </row>
    <row r="22" spans="1:7" ht="11.25" customHeight="1" x14ac:dyDescent="0.2">
      <c r="A22" s="19"/>
      <c r="B22" s="19"/>
      <c r="C22" s="19"/>
      <c r="D22" s="19"/>
      <c r="E22" s="19"/>
      <c r="F22" s="19"/>
      <c r="G22" s="20"/>
    </row>
    <row r="23" spans="1:7" x14ac:dyDescent="0.2">
      <c r="A23" s="19"/>
      <c r="B23" s="19"/>
      <c r="C23" s="19"/>
      <c r="D23" s="19"/>
      <c r="E23" s="19"/>
      <c r="F23" s="19"/>
      <c r="G23" s="20"/>
    </row>
    <row r="24" spans="1:7" x14ac:dyDescent="0.2">
      <c r="A24" s="19"/>
      <c r="B24" s="19"/>
      <c r="C24" s="19"/>
      <c r="D24" s="19"/>
      <c r="E24" s="19"/>
      <c r="F24" s="19"/>
      <c r="G24" s="20"/>
    </row>
    <row r="25" spans="1:7" ht="11.25" customHeight="1" x14ac:dyDescent="0.2">
      <c r="A25" s="19"/>
      <c r="B25" s="19"/>
      <c r="C25" s="19"/>
      <c r="D25" s="21"/>
      <c r="E25" s="19"/>
      <c r="F25" s="19"/>
      <c r="G25" s="20"/>
    </row>
    <row r="26" spans="1:7" ht="11.25" customHeight="1" x14ac:dyDescent="0.2">
      <c r="A26" s="19"/>
      <c r="B26" s="19"/>
      <c r="C26" s="19"/>
      <c r="D26" s="19"/>
      <c r="E26" s="19"/>
      <c r="F26" s="19"/>
      <c r="G26" s="20"/>
    </row>
    <row r="27" spans="1:7" ht="11.25" customHeight="1" x14ac:dyDescent="0.2">
      <c r="A27" s="19"/>
      <c r="B27" s="19"/>
      <c r="C27" s="19"/>
      <c r="D27" s="19"/>
      <c r="E27" s="19"/>
      <c r="F27" s="19"/>
      <c r="G27" s="20"/>
    </row>
    <row r="28" spans="1:7" ht="11.25" customHeight="1" x14ac:dyDescent="0.2">
      <c r="A28" s="19"/>
      <c r="B28" s="19"/>
      <c r="C28" s="19"/>
      <c r="D28" s="19"/>
      <c r="E28" s="19"/>
      <c r="F28" s="19"/>
      <c r="G28" s="20"/>
    </row>
    <row r="29" spans="1:7" ht="11.25" customHeight="1" x14ac:dyDescent="0.2">
      <c r="A29" s="19"/>
      <c r="B29" s="19"/>
      <c r="C29" s="19"/>
      <c r="D29" s="19"/>
      <c r="E29" s="19"/>
      <c r="F29" s="19"/>
      <c r="G29" s="20"/>
    </row>
    <row r="30" spans="1:7" ht="11.25" customHeight="1" x14ac:dyDescent="0.2">
      <c r="A30" s="19"/>
      <c r="B30" s="19"/>
      <c r="C30" s="19"/>
      <c r="D30" s="19"/>
      <c r="E30" s="19"/>
      <c r="F30" s="19"/>
      <c r="G30" s="20"/>
    </row>
    <row r="31" spans="1:7" ht="11.25" customHeight="1" x14ac:dyDescent="0.2">
      <c r="A31" s="19"/>
      <c r="B31" s="19"/>
      <c r="C31" s="19"/>
      <c r="D31" s="19"/>
      <c r="E31" s="19"/>
      <c r="F31" s="19"/>
      <c r="G31" s="20"/>
    </row>
    <row r="32" spans="1:7" ht="11.25" customHeight="1" x14ac:dyDescent="0.2">
      <c r="A32" s="19"/>
      <c r="B32" s="19"/>
      <c r="C32" s="19"/>
      <c r="D32" s="19"/>
      <c r="E32" s="19"/>
      <c r="F32" s="19"/>
      <c r="G32" s="20"/>
    </row>
    <row r="33" spans="1:7" ht="11.25" customHeight="1" x14ac:dyDescent="0.2">
      <c r="A33" s="19"/>
      <c r="B33" s="19"/>
      <c r="C33" s="19"/>
      <c r="D33" s="19"/>
      <c r="E33" s="19"/>
      <c r="F33" s="19"/>
      <c r="G33" s="20"/>
    </row>
    <row r="34" spans="1:7" ht="11.25" customHeight="1" x14ac:dyDescent="0.2">
      <c r="A34" s="19"/>
      <c r="B34" s="19"/>
      <c r="C34" s="19"/>
      <c r="D34" s="19"/>
      <c r="E34" s="19"/>
      <c r="F34" s="19"/>
      <c r="G34" s="20"/>
    </row>
    <row r="35" spans="1:7" ht="11.25" customHeight="1" x14ac:dyDescent="0.2">
      <c r="A35" s="19"/>
      <c r="B35" s="19"/>
      <c r="C35" s="19"/>
      <c r="D35" s="19"/>
      <c r="E35" s="19"/>
      <c r="F35" s="19"/>
      <c r="G35" s="20"/>
    </row>
    <row r="36" spans="1:7" ht="11.25" customHeight="1" x14ac:dyDescent="0.2">
      <c r="A36" s="19"/>
      <c r="B36" s="19"/>
      <c r="C36" s="19"/>
      <c r="D36" s="19"/>
      <c r="E36" s="19"/>
      <c r="F36" s="19"/>
      <c r="G36" s="20"/>
    </row>
    <row r="37" spans="1:7" ht="11.25" customHeight="1" x14ac:dyDescent="0.2">
      <c r="A37" s="19"/>
      <c r="B37" s="19"/>
      <c r="C37" s="19"/>
      <c r="D37" s="19"/>
      <c r="E37" s="19"/>
      <c r="F37" s="19"/>
      <c r="G37" s="20"/>
    </row>
    <row r="38" spans="1:7" ht="11.25" customHeight="1" x14ac:dyDescent="0.2">
      <c r="A38" s="19"/>
      <c r="B38" s="19"/>
      <c r="C38" s="19"/>
      <c r="D38" s="19"/>
      <c r="E38" s="19"/>
      <c r="F38" s="19"/>
      <c r="G38" s="20"/>
    </row>
    <row r="39" spans="1:7" ht="11.25" customHeight="1" x14ac:dyDescent="0.2">
      <c r="A39" s="19"/>
      <c r="B39" s="19"/>
      <c r="C39" s="19"/>
      <c r="D39" s="19"/>
      <c r="E39" s="19"/>
      <c r="F39" s="19"/>
      <c r="G39" s="20"/>
    </row>
    <row r="40" spans="1:7" ht="11.25" customHeight="1" x14ac:dyDescent="0.2">
      <c r="A40" s="19"/>
      <c r="B40" s="19"/>
      <c r="C40" s="19"/>
      <c r="D40" s="19"/>
      <c r="E40" s="19"/>
      <c r="F40" s="19"/>
      <c r="G40" s="20"/>
    </row>
    <row r="41" spans="1:7" ht="11.25" customHeight="1" x14ac:dyDescent="0.2">
      <c r="A41" s="19"/>
      <c r="B41" s="19"/>
      <c r="C41" s="19"/>
      <c r="D41" s="19"/>
      <c r="E41" s="19"/>
      <c r="F41" s="19"/>
      <c r="G41" s="20"/>
    </row>
    <row r="42" spans="1:7" ht="11.25" customHeight="1" x14ac:dyDescent="0.2">
      <c r="A42" s="19"/>
      <c r="B42" s="19"/>
      <c r="C42" s="19"/>
      <c r="D42" s="19"/>
      <c r="E42" s="19"/>
      <c r="F42" s="19"/>
      <c r="G42" s="20"/>
    </row>
    <row r="43" spans="1:7" ht="11.25" customHeight="1" x14ac:dyDescent="0.2">
      <c r="A43" s="19"/>
      <c r="B43" s="19"/>
      <c r="C43" s="19"/>
      <c r="D43" s="19"/>
      <c r="E43" s="19"/>
      <c r="F43" s="19"/>
      <c r="G43" s="20"/>
    </row>
    <row r="44" spans="1:7" ht="11.25" customHeight="1" x14ac:dyDescent="0.2">
      <c r="A44" s="19"/>
      <c r="B44" s="19"/>
      <c r="C44" s="19"/>
      <c r="D44" s="19"/>
      <c r="E44" s="19"/>
      <c r="F44" s="19"/>
      <c r="G44" s="20"/>
    </row>
    <row r="45" spans="1:7" ht="11.25" customHeight="1" x14ac:dyDescent="0.2">
      <c r="A45" s="19"/>
      <c r="B45" s="19"/>
      <c r="C45" s="19"/>
      <c r="D45" s="19"/>
      <c r="E45" s="19"/>
      <c r="F45" s="19"/>
      <c r="G45" s="20"/>
    </row>
    <row r="46" spans="1:7" ht="11.25" customHeight="1" x14ac:dyDescent="0.2">
      <c r="A46" s="19"/>
      <c r="B46" s="19"/>
      <c r="C46" s="19"/>
      <c r="D46" s="19"/>
      <c r="E46" s="19"/>
      <c r="F46" s="19"/>
      <c r="G46" s="20"/>
    </row>
    <row r="47" spans="1:7" ht="11.25" customHeight="1" x14ac:dyDescent="0.2">
      <c r="A47" s="19"/>
      <c r="B47" s="19"/>
      <c r="C47" s="19"/>
      <c r="D47" s="19"/>
      <c r="E47" s="19"/>
      <c r="F47" s="19"/>
      <c r="G47" s="20"/>
    </row>
    <row r="48" spans="1:7" ht="11.25" customHeight="1" x14ac:dyDescent="0.2">
      <c r="A48" s="19"/>
      <c r="B48" s="19"/>
      <c r="C48" s="19"/>
      <c r="D48" s="19"/>
      <c r="E48" s="19"/>
      <c r="F48" s="19"/>
      <c r="G48" s="20"/>
    </row>
    <row r="49" spans="1:7" ht="11.25" customHeight="1" x14ac:dyDescent="0.2">
      <c r="A49" s="19"/>
      <c r="B49" s="19"/>
      <c r="C49" s="19"/>
      <c r="D49" s="19"/>
      <c r="E49" s="19"/>
      <c r="F49" s="19"/>
      <c r="G49" s="20"/>
    </row>
    <row r="50" spans="1:7" ht="11.25" customHeight="1" x14ac:dyDescent="0.2">
      <c r="A50" s="19"/>
      <c r="B50" s="19"/>
      <c r="C50" s="19"/>
      <c r="D50" s="19"/>
      <c r="E50" s="19"/>
      <c r="F50" s="19"/>
      <c r="G50" s="20"/>
    </row>
    <row r="51" spans="1:7" ht="11.25" customHeight="1" x14ac:dyDescent="0.2">
      <c r="A51" s="1"/>
      <c r="B51" s="1"/>
      <c r="C51" s="1"/>
      <c r="D51" s="216"/>
      <c r="E51" s="216"/>
      <c r="F51" s="216"/>
      <c r="G51" s="216"/>
    </row>
    <row r="52" spans="1:7" ht="11.25" customHeight="1" x14ac:dyDescent="0.2">
      <c r="A52" s="22"/>
      <c r="B52" s="22"/>
      <c r="C52" s="22"/>
      <c r="D52" s="217"/>
      <c r="E52" s="217"/>
      <c r="F52" s="218"/>
      <c r="G52" s="218"/>
    </row>
    <row r="53" spans="1:7" ht="11.25" customHeight="1" x14ac:dyDescent="0.2">
      <c r="A53" s="22"/>
      <c r="B53" s="22"/>
      <c r="C53" s="22"/>
      <c r="D53" s="22"/>
      <c r="E53" s="22"/>
      <c r="F53" s="22"/>
      <c r="G53" s="23"/>
    </row>
    <row r="54" spans="1:7" ht="11.25" customHeight="1" x14ac:dyDescent="0.2">
      <c r="A54" s="19"/>
      <c r="B54" s="19"/>
      <c r="C54" s="19"/>
      <c r="D54" s="19"/>
      <c r="E54" s="19"/>
      <c r="F54" s="19"/>
      <c r="G54" s="20"/>
    </row>
    <row r="55" spans="1:7" ht="11.25" customHeight="1" x14ac:dyDescent="0.2">
      <c r="A55" s="19"/>
      <c r="B55" s="19"/>
      <c r="C55" s="19"/>
      <c r="D55" s="19"/>
      <c r="E55" s="19"/>
      <c r="F55" s="19"/>
      <c r="G55" s="20"/>
    </row>
    <row r="56" spans="1:7" ht="11.25" customHeight="1" x14ac:dyDescent="0.2">
      <c r="A56" s="19"/>
      <c r="B56" s="19"/>
      <c r="C56" s="19"/>
      <c r="D56" s="19"/>
      <c r="E56" s="19"/>
      <c r="F56" s="19"/>
      <c r="G56" s="20"/>
    </row>
    <row r="57" spans="1:7" ht="11.25" customHeight="1" x14ac:dyDescent="0.2">
      <c r="A57" s="24"/>
      <c r="B57" s="24"/>
      <c r="C57" s="24"/>
      <c r="D57" s="24"/>
      <c r="E57" s="19"/>
      <c r="F57" s="19"/>
      <c r="G57" s="20"/>
    </row>
    <row r="58" spans="1:7" ht="11.25" customHeight="1" x14ac:dyDescent="0.2">
      <c r="A58" s="19"/>
      <c r="B58" s="19"/>
      <c r="C58" s="19"/>
      <c r="D58" s="19"/>
      <c r="E58" s="19"/>
      <c r="F58" s="19"/>
      <c r="G58" s="20"/>
    </row>
    <row r="59" spans="1:7" ht="11.25" customHeight="1" x14ac:dyDescent="0.2">
      <c r="A59" s="25"/>
    </row>
    <row r="60" spans="1:7" ht="11.25" customHeight="1" x14ac:dyDescent="0.2">
      <c r="A60" s="25"/>
    </row>
    <row r="61" spans="1:7" ht="11.25" customHeight="1" x14ac:dyDescent="0.2">
      <c r="A61" s="25"/>
    </row>
    <row r="62" spans="1:7" ht="11.25" customHeight="1" x14ac:dyDescent="0.2">
      <c r="A62" s="25"/>
    </row>
    <row r="63" spans="1:7" ht="11.25" customHeight="1" x14ac:dyDescent="0.2">
      <c r="A63" s="25"/>
    </row>
    <row r="64" spans="1:7" ht="9.9499999999999993" customHeight="1" x14ac:dyDescent="0.2"/>
    <row r="65" ht="9.9499999999999993" customHeight="1" x14ac:dyDescent="0.2"/>
    <row r="66" ht="9.9499999999999993" customHeight="1" x14ac:dyDescent="0.2"/>
    <row r="67" ht="9.9499999999999993" customHeight="1" x14ac:dyDescent="0.2"/>
    <row r="68" ht="9.9499999999999993" customHeight="1" x14ac:dyDescent="0.2"/>
    <row r="69" ht="9.9499999999999993" customHeight="1" x14ac:dyDescent="0.2"/>
  </sheetData>
  <autoFilter ref="A12:G18" xr:uid="{892A48C7-52AA-4100-B512-80EB3D348D43}">
    <filterColumn colId="1" showButton="0"/>
    <filterColumn colId="3" showButton="0"/>
  </autoFilter>
  <mergeCells count="26">
    <mergeCell ref="A1:G7"/>
    <mergeCell ref="A10:G10"/>
    <mergeCell ref="A12:A13"/>
    <mergeCell ref="B12:C13"/>
    <mergeCell ref="D12:E13"/>
    <mergeCell ref="F12:F13"/>
    <mergeCell ref="G12:G13"/>
    <mergeCell ref="B16:C16"/>
    <mergeCell ref="D16:E16"/>
    <mergeCell ref="B15:C15"/>
    <mergeCell ref="D15:E15"/>
    <mergeCell ref="B14:C14"/>
    <mergeCell ref="D14:E14"/>
    <mergeCell ref="D52:E52"/>
    <mergeCell ref="F52:G52"/>
    <mergeCell ref="B17:C17"/>
    <mergeCell ref="D17:E17"/>
    <mergeCell ref="B18:C18"/>
    <mergeCell ref="D18:E18"/>
    <mergeCell ref="B19:C19"/>
    <mergeCell ref="D19:E19"/>
    <mergeCell ref="B20:C20"/>
    <mergeCell ref="D20:E20"/>
    <mergeCell ref="A21:F21"/>
    <mergeCell ref="D51:E51"/>
    <mergeCell ref="F51:G5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AGOSTO 25</vt:lpstr>
      <vt:lpstr>Despesas</vt:lpstr>
      <vt:lpstr>Folha de Pagamento</vt:lpstr>
      <vt:lpstr>Material de Consumo </vt:lpstr>
      <vt:lpstr>Serviços Prestados</vt:lpstr>
      <vt:lpstr>Utilidade pública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2025-09-15T13:02:51Z</dcterms:created>
  <dcterms:modified xsi:type="dcterms:W3CDTF">2025-09-15T16:13:41Z</dcterms:modified>
</cp:coreProperties>
</file>