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Dezembro\"/>
    </mc:Choice>
  </mc:AlternateContent>
  <xr:revisionPtr revIDLastSave="0" documentId="8_{CEE81B78-2CB0-4C38-AB09-37DDDDB45A73}" xr6:coauthVersionLast="47" xr6:coauthVersionMax="47" xr10:uidLastSave="{00000000-0000-0000-0000-000000000000}"/>
  <bookViews>
    <workbookView xWindow="-108" yWindow="-108" windowWidth="23256" windowHeight="12456" xr2:uid="{E00EAAC3-6A76-40BD-9789-FC4288AFC9D5}"/>
  </bookViews>
  <sheets>
    <sheet name="DEZEMBRO 25" sheetId="1" r:id="rId1"/>
    <sheet name="Despesas" sheetId="2" r:id="rId2"/>
    <sheet name="Utilidade Pública " sheetId="3" r:id="rId3"/>
    <sheet name="Serviços Prestados " sheetId="4" r:id="rId4"/>
    <sheet name="Folha de pagamento " sheetId="5" r:id="rId5"/>
    <sheet name="Despesas Bancárias " sheetId="6" r:id="rId6"/>
  </sheets>
  <externalReferences>
    <externalReference r:id="rId7"/>
    <externalReference r:id="rId8"/>
  </externalReferences>
  <definedNames>
    <definedName name="_xlnm._FilterDatabase" localSheetId="1" hidden="1">Despesas!$A$16:$F$37</definedName>
    <definedName name="_xlnm._FilterDatabase" localSheetId="5" hidden="1">'Despesas Bancárias '!$A$16:$F$18</definedName>
    <definedName name="_xlnm._FilterDatabase" localSheetId="4" hidden="1">'Folha de pagamento '!$A$16:$F$30</definedName>
    <definedName name="_xlnm._FilterDatabase" localSheetId="3" hidden="1">'Serviços Prestados '!$A$16:$F$19</definedName>
    <definedName name="_xlnm._FilterDatabase" localSheetId="2" hidden="1">'Utilidade Pública '!$A$16:$F$21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6" l="1"/>
  <c r="F30" i="5"/>
  <c r="F19" i="4"/>
  <c r="F21" i="3"/>
  <c r="F37" i="2"/>
  <c r="J90" i="1"/>
  <c r="H90" i="1"/>
  <c r="G90" i="1"/>
  <c r="F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J67" i="1"/>
  <c r="G67" i="1"/>
  <c r="H66" i="1"/>
  <c r="F65" i="1"/>
  <c r="H65" i="1" s="1"/>
  <c r="I65" i="1" s="1"/>
  <c r="I64" i="1"/>
  <c r="H64" i="1"/>
  <c r="I63" i="1"/>
  <c r="H63" i="1"/>
  <c r="H62" i="1"/>
  <c r="I62" i="1" s="1"/>
  <c r="I61" i="1"/>
  <c r="F61" i="1"/>
  <c r="I60" i="1"/>
  <c r="H60" i="1"/>
  <c r="I59" i="1"/>
  <c r="H59" i="1"/>
  <c r="H58" i="1"/>
  <c r="I58" i="1" s="1"/>
  <c r="H57" i="1"/>
  <c r="I57" i="1" s="1"/>
  <c r="I56" i="1"/>
  <c r="H56" i="1"/>
  <c r="I55" i="1"/>
  <c r="H55" i="1"/>
  <c r="I54" i="1"/>
  <c r="H53" i="1"/>
  <c r="I53" i="1" s="1"/>
  <c r="I52" i="1"/>
  <c r="H52" i="1"/>
  <c r="H51" i="1"/>
  <c r="I50" i="1"/>
  <c r="F50" i="1"/>
  <c r="I49" i="1"/>
  <c r="F49" i="1"/>
  <c r="F67" i="1" s="1"/>
  <c r="J101" i="1" s="1"/>
  <c r="H37" i="1"/>
  <c r="I32" i="1"/>
  <c r="I36" i="1" s="1"/>
  <c r="I31" i="1"/>
  <c r="E9" i="1"/>
  <c r="E8" i="1"/>
  <c r="H67" i="1" l="1"/>
  <c r="J100" i="1"/>
  <c r="J105" i="1" s="1"/>
  <c r="J107" i="1" s="1"/>
  <c r="I38" i="1"/>
  <c r="I51" i="1"/>
</calcChain>
</file>

<file path=xl/sharedStrings.xml><?xml version="1.0" encoding="utf-8"?>
<sst xmlns="http://schemas.openxmlformats.org/spreadsheetml/2006/main" count="384" uniqueCount="146">
  <si>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</si>
  <si>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</si>
  <si>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</si>
  <si>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</si>
  <si>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</si>
  <si>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</si>
  <si>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</si>
  <si>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</si>
  <si>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</si>
  <si>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</si>
  <si>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</si>
  <si>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</si>
  <si>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</si>
  <si>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</si>
  <si>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</si>
  <si>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</si>
  <si>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</si>
  <si>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</si>
  <si>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</si>
  <si>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</si>
  <si>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</si>
  <si>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</si>
  <si>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</si>
  <si>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</si>
  <si>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29/2025</t>
  </si>
  <si>
    <t>13/05/2025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</si>
  <si>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</si>
  <si>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</si>
  <si>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</si>
  <si>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</si>
  <si>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</si>
  <si>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</si>
  <si>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</si>
  <si>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</si>
  <si>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</si>
  <si>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</si>
  <si>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</si>
  <si>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</si>
  <si>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</si>
  <si>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</si>
  <si>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</si>
  <si>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</si>
  <si>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</si>
  <si>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</si>
  <si>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</si>
  <si>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</si>
  <si>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</si>
  <si>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</si>
  <si>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</si>
  <si>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</si>
  <si>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</si>
  <si>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</si>
  <si>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</si>
  <si>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</si>
  <si>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</si>
  <si>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</si>
  <si>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</si>
  <si>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</si>
  <si>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</si>
  <si>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</si>
  <si>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</si>
  <si>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</si>
  <si>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</si>
  <si>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</si>
  <si>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</si>
  <si>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</si>
  <si>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</si>
  <si>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</si>
  <si>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</si>
  <si>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</si>
  <si>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</si>
  <si>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</si>
  <si>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</si>
  <si>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</si>
  <si>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</si>
  <si>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</si>
  <si>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</si>
  <si>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</si>
  <si>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</si>
  <si>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</si>
  <si>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</si>
  <si>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</si>
  <si>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</si>
  <si>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</si>
  <si>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</si>
  <si>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</si>
  <si>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</si>
  <si>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</si>
  <si>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</si>
  <si>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</si>
  <si>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</si>
  <si>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</si>
  <si>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</si>
  <si>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</si>
  <si>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</si>
  <si>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</si>
  <si>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</si>
  <si>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</si>
  <si>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</si>
  <si>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</si>
  <si>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</si>
  <si>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</si>
  <si>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06 DE JANEIRO DE 2026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</si>
  <si>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</si>
  <si>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</si>
  <si>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</si>
  <si>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</si>
  <si>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</si>
  <si>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</si>
  <si>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</si>
  <si>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</si>
  <si>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</si>
  <si>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</si>
  <si>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</si>
  <si>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</si>
  <si>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</si>
  <si>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</si>
  <si>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</si>
  <si>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</si>
  <si>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</si>
  <si>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VALOR (R$)</t>
  </si>
  <si>
    <t xml:space="preserve">Holerite </t>
  </si>
  <si>
    <t xml:space="preserve">Camila Ferri Pereira </t>
  </si>
  <si>
    <t>Folha de pagamento</t>
  </si>
  <si>
    <t xml:space="preserve">Gabrieli Monique Pinheiro </t>
  </si>
  <si>
    <t xml:space="preserve">Mara Livia Freire </t>
  </si>
  <si>
    <t xml:space="preserve">Gabriel Durando de Araújo </t>
  </si>
  <si>
    <t xml:space="preserve">Gabrielly Boneco da Silva </t>
  </si>
  <si>
    <t>NFE 153</t>
  </si>
  <si>
    <t xml:space="preserve">Robson Luis Gonçalves </t>
  </si>
  <si>
    <t>Serviços Prestados</t>
  </si>
  <si>
    <t>NFE 1022810</t>
  </si>
  <si>
    <t xml:space="preserve">Claro S/a </t>
  </si>
  <si>
    <t>Utilidade Pública</t>
  </si>
  <si>
    <t>NFE 121984203</t>
  </si>
  <si>
    <t>NFE 10187314</t>
  </si>
  <si>
    <t>CPFL Paulista</t>
  </si>
  <si>
    <t>NFE 259</t>
  </si>
  <si>
    <t xml:space="preserve">Sabesp </t>
  </si>
  <si>
    <t xml:space="preserve">Guia </t>
  </si>
  <si>
    <t xml:space="preserve">INSS </t>
  </si>
  <si>
    <t>FGTS</t>
  </si>
  <si>
    <t xml:space="preserve">Extrato </t>
  </si>
  <si>
    <t xml:space="preserve">Taxas Bancárias </t>
  </si>
  <si>
    <t>Despesas Bancárias</t>
  </si>
  <si>
    <t>NFE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</si>
</sst>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234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44" fontId="26" fillId="0" borderId="16" xfId="2" applyNumberFormat="1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8" fillId="0" borderId="0" xfId="3" applyFont="1" applyAlignment="1">
      <alignment horizontal="center"/>
    </xf>
    <xf numFmtId="0" fontId="38" fillId="0" borderId="0" xfId="3" applyFont="1"/>
    <xf numFmtId="44" fontId="38" fillId="0" borderId="0" xfId="5" applyFont="1"/>
    <xf numFmtId="0" fontId="29" fillId="0" borderId="0" xfId="3" applyFont="1"/>
    <xf numFmtId="16" fontId="40" fillId="0" borderId="0" xfId="3" applyNumberFormat="1" applyFont="1" applyAlignment="1">
      <alignment horizontal="center"/>
    </xf>
    <xf numFmtId="0" fontId="40" fillId="0" borderId="0" xfId="3" applyFont="1" applyAlignment="1">
      <alignment horizontal="center"/>
    </xf>
    <xf numFmtId="0" fontId="41" fillId="0" borderId="0" xfId="4" applyFont="1" applyAlignment="1">
      <alignment horizontal="left" wrapText="1"/>
    </xf>
    <xf numFmtId="0" fontId="41" fillId="0" borderId="0" xfId="4" applyFont="1" applyAlignment="1">
      <alignment horizontal="center" wrapText="1"/>
    </xf>
    <xf numFmtId="165" fontId="26" fillId="0" borderId="0" xfId="2" applyFont="1" applyBorder="1" applyAlignment="1">
      <alignment horizontal="center"/>
    </xf>
    <xf numFmtId="44" fontId="26" fillId="0" borderId="0" xfId="1" applyFont="1" applyBorder="1" applyAlignment="1">
      <alignment horizontal="center"/>
    </xf>
    <xf numFmtId="0" fontId="42" fillId="0" borderId="0" xfId="4" applyFont="1" applyAlignment="1">
      <alignment horizontal="center"/>
    </xf>
    <xf numFmtId="0" fontId="43" fillId="0" borderId="0" xfId="0" applyFont="1" applyAlignment="1">
      <alignment horizontal="center"/>
    </xf>
    <xf numFmtId="0" fontId="42" fillId="0" borderId="37" xfId="4" applyFont="1" applyBorder="1" applyAlignment="1">
      <alignment horizontal="center"/>
    </xf>
    <xf numFmtId="0" fontId="42" fillId="0" borderId="20" xfId="4" applyFont="1" applyBorder="1" applyAlignment="1">
      <alignment horizontal="center" wrapText="1"/>
    </xf>
    <xf numFmtId="0" fontId="42" fillId="0" borderId="30" xfId="4" applyFont="1" applyBorder="1" applyAlignment="1">
      <alignment horizontal="center" wrapText="1"/>
    </xf>
    <xf numFmtId="0" fontId="42" fillId="0" borderId="18" xfId="4" applyFont="1" applyBorder="1" applyAlignment="1">
      <alignment horizontal="center" wrapText="1"/>
    </xf>
    <xf numFmtId="0" fontId="39" fillId="0" borderId="43" xfId="4" applyFont="1" applyBorder="1" applyAlignment="1">
      <alignment horizontal="center" vertical="center" wrapText="1"/>
    </xf>
    <xf numFmtId="0" fontId="39" fillId="0" borderId="48" xfId="4" applyFont="1" applyBorder="1" applyAlignment="1">
      <alignment horizontal="center" vertical="center" wrapText="1"/>
    </xf>
    <xf numFmtId="0" fontId="39" fillId="0" borderId="16" xfId="4" applyFont="1" applyBorder="1" applyAlignment="1">
      <alignment horizontal="center" vertical="center"/>
    </xf>
    <xf numFmtId="44" fontId="39" fillId="0" borderId="16" xfId="1" applyFont="1" applyBorder="1" applyAlignment="1">
      <alignment horizontal="center" vertical="center"/>
    </xf>
    <xf numFmtId="14" fontId="44" fillId="0" borderId="43" xfId="4" applyNumberFormat="1" applyFont="1" applyBorder="1" applyAlignment="1">
      <alignment horizontal="center" vertical="center" wrapText="1"/>
    </xf>
    <xf numFmtId="0" fontId="45" fillId="0" borderId="48" xfId="4" applyFont="1" applyBorder="1" applyAlignment="1">
      <alignment horizontal="center" vertical="center" wrapText="1"/>
    </xf>
    <xf numFmtId="0" fontId="44" fillId="0" borderId="43" xfId="4" applyFont="1" applyBorder="1" applyAlignment="1">
      <alignment horizontal="center" vertical="center" wrapText="1"/>
    </xf>
    <xf numFmtId="14" fontId="44" fillId="0" borderId="16" xfId="4" applyNumberFormat="1" applyFont="1" applyBorder="1" applyAlignment="1">
      <alignment horizontal="center" vertical="center"/>
    </xf>
    <xf numFmtId="44" fontId="44" fillId="0" borderId="16" xfId="1" applyFont="1" applyFill="1" applyBorder="1" applyAlignment="1">
      <alignment horizontal="center" vertical="center" wrapText="1"/>
    </xf>
    <xf numFmtId="14" fontId="14" fillId="2" borderId="16" xfId="0" applyNumberFormat="1" applyFont="1" applyFill="1" applyBorder="1" applyAlignment="1">
      <alignment horizontal="center" wrapText="1"/>
    </xf>
    <xf numFmtId="0" fontId="44" fillId="2" borderId="16" xfId="4" applyFont="1" applyFill="1" applyBorder="1" applyAlignment="1">
      <alignment horizontal="center" vertical="center" wrapText="1"/>
    </xf>
    <xf numFmtId="14" fontId="45" fillId="2" borderId="16" xfId="4" applyNumberFormat="1" applyFont="1" applyFill="1" applyBorder="1" applyAlignment="1">
      <alignment horizontal="center" vertical="center"/>
    </xf>
    <xf numFmtId="14" fontId="26" fillId="0" borderId="43" xfId="4" applyNumberFormat="1" applyFont="1" applyBorder="1" applyAlignment="1">
      <alignment horizontal="center" vertical="center" wrapText="1"/>
    </xf>
    <xf numFmtId="44" fontId="26" fillId="0" borderId="16" xfId="1" applyFont="1" applyBorder="1" applyAlignment="1">
      <alignment horizontal="center" vertical="center"/>
    </xf>
    <xf numFmtId="0" fontId="26" fillId="0" borderId="48" xfId="4" applyFont="1" applyBorder="1" applyAlignment="1">
      <alignment horizontal="center" vertical="center" wrapText="1"/>
    </xf>
    <xf numFmtId="0" fontId="45" fillId="2" borderId="16" xfId="4" applyFont="1" applyFill="1" applyBorder="1" applyAlignment="1">
      <alignment horizontal="center" vertical="center" wrapText="1"/>
    </xf>
    <xf numFmtId="14" fontId="45" fillId="2" borderId="24" xfId="4" applyNumberFormat="1" applyFont="1" applyFill="1" applyBorder="1" applyAlignment="1">
      <alignment horizontal="center" vertical="center"/>
    </xf>
    <xf numFmtId="0" fontId="45" fillId="0" borderId="16" xfId="4" applyFont="1" applyBorder="1" applyAlignment="1">
      <alignment horizontal="center" vertical="center" wrapText="1"/>
    </xf>
    <xf numFmtId="0" fontId="45" fillId="2" borderId="24" xfId="4" applyFont="1" applyFill="1" applyBorder="1" applyAlignment="1">
      <alignment horizontal="center" vertical="center" wrapText="1"/>
    </xf>
    <xf numFmtId="0" fontId="44" fillId="0" borderId="16" xfId="4" applyFont="1" applyBorder="1" applyAlignment="1">
      <alignment horizontal="center" vertical="center" wrapText="1"/>
    </xf>
    <xf numFmtId="14" fontId="14" fillId="2" borderId="24" xfId="0" applyNumberFormat="1" applyFont="1" applyFill="1" applyBorder="1" applyAlignment="1">
      <alignment horizontal="center" wrapText="1"/>
    </xf>
    <xf numFmtId="44" fontId="38" fillId="0" borderId="16" xfId="3" applyNumberFormat="1" applyFont="1" applyBorder="1"/>
    <xf numFmtId="14" fontId="9" fillId="2" borderId="16" xfId="4" applyNumberFormat="1" applyFill="1" applyBorder="1" applyAlignment="1">
      <alignment horizontal="center" vertical="center" wrapText="1"/>
    </xf>
    <xf numFmtId="0" fontId="38" fillId="2" borderId="16" xfId="4" applyFont="1" applyFill="1" applyBorder="1" applyAlignment="1">
      <alignment horizontal="center" vertical="center" wrapText="1"/>
    </xf>
    <xf numFmtId="0" fontId="35" fillId="0" borderId="16" xfId="0" applyFont="1" applyBorder="1"/>
    <xf numFmtId="0" fontId="35" fillId="0" borderId="16" xfId="0" applyFont="1" applyBorder="1" applyAlignment="1">
      <alignment horizontal="center"/>
    </xf>
    <xf numFmtId="0" fontId="46" fillId="0" borderId="16" xfId="0" applyFont="1" applyBorder="1" applyAlignment="1">
      <alignment horizontal="center"/>
    </xf>
    <xf numFmtId="44" fontId="47" fillId="0" borderId="16" xfId="1" applyFont="1" applyBorder="1"/>
    <xf numFmtId="14" fontId="9" fillId="2" borderId="0" xfId="4" applyNumberFormat="1" applyFill="1" applyAlignment="1">
      <alignment horizontal="center" vertical="center" wrapText="1"/>
    </xf>
    <xf numFmtId="0" fontId="38" fillId="2" borderId="0" xfId="4" applyFont="1" applyFill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44" fontId="47" fillId="0" borderId="0" xfId="1" applyFont="1" applyBorder="1"/>
    <xf numFmtId="0" fontId="9" fillId="2" borderId="0" xfId="4" applyFill="1" applyAlignment="1">
      <alignment horizontal="center" vertical="center" wrapText="1"/>
    </xf>
    <xf numFmtId="44" fontId="29" fillId="0" borderId="0" xfId="5" applyFont="1" applyAlignment="1">
      <alignment horizontal="justify" vertical="justify"/>
    </xf>
  </cellXfs>
  <cellStyles count="6">
    <cellStyle name="Moeda" xfId="1" builtinId="4"/>
    <cellStyle name="Moeda 2" xfId="5" xr:uid="{8C255681-A2E2-42A8-AD5B-71F9E8C46C98}"/>
    <cellStyle name="Normal" xfId="0" builtinId="0"/>
    <cellStyle name="Normal 2" xfId="3" xr:uid="{78E579BA-F643-4005-BF75-580F99678A83}"/>
    <cellStyle name="Normal 3" xfId="4" xr:uid="{6723D4DB-A124-48EE-913F-3020159D966E}"/>
    <cellStyle name="Separador de milhares 2 3" xfId="2" xr:uid="{162DD313-943A-42E1-9C16-1CD202762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10118B22-0BC1-4343-8844-46C56ED0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804672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8C9EAF7-F3B1-4659-A993-5E8A1CE0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804672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95CBEBFA-2EB4-4863-9BBB-B055DD7F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804672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92D811F-D90A-4358-A8B1-08B85897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804672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45A80CB9-15A1-4C97-8926-6D584339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8046720" cy="93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EMPRESAS\A\AIDESA\PRESTA&#199;&#195;O%20DE%20CONTAS%202025\TERMO%2029-2025.xlsx" TargetMode="External"/><Relationship Id="rId1" Type="http://schemas.openxmlformats.org/officeDocument/2006/relationships/externalLinkPath" Target="/EMPRESAS/A/AIDESA/PRESTA&#199;&#195;O%20DE%20CONTAS%202025/TERMO%202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>
        <row r="52">
          <cell r="F52">
            <v>0</v>
          </cell>
        </row>
      </sheetData>
      <sheetData sheetId="1">
        <row r="51">
          <cell r="F51">
            <v>0</v>
          </cell>
        </row>
      </sheetData>
      <sheetData sheetId="2">
        <row r="51">
          <cell r="F51">
            <v>0</v>
          </cell>
        </row>
      </sheetData>
      <sheetData sheetId="3" refreshError="1"/>
      <sheetData sheetId="4">
        <row r="51">
          <cell r="F51">
            <v>0</v>
          </cell>
        </row>
      </sheetData>
      <sheetData sheetId="5" refreshError="1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ço"/>
      <sheetName val="Maio"/>
      <sheetName val="MAIO 25 "/>
      <sheetName val="Junho"/>
      <sheetName val="Junho 25"/>
      <sheetName val="Julho "/>
      <sheetName val="Julho 25 "/>
      <sheetName val="Agosto "/>
      <sheetName val="AGOSTO 25"/>
      <sheetName val="2º QUAD 25"/>
      <sheetName val="Despesas 2° QUAD"/>
      <sheetName val="Setembro"/>
      <sheetName val="SETEMBRO 25"/>
      <sheetName val="Outubro"/>
      <sheetName val="OUTUBRO 25"/>
      <sheetName val="Novembro"/>
      <sheetName val="NOVEMBRO 25"/>
      <sheetName val="Dezembro"/>
      <sheetName val="DEZEMBRO 25"/>
      <sheetName val="3o Quadrimestre"/>
      <sheetName val="Anual"/>
      <sheetName val="Despesas anuai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7">
          <cell r="J107">
            <v>18518.249999999996</v>
          </cell>
        </row>
      </sheetData>
      <sheetData sheetId="17">
        <row r="53">
          <cell r="D53" t="str">
            <v>Folha de pagamento</v>
          </cell>
          <cell r="F53">
            <v>3679.02</v>
          </cell>
        </row>
        <row r="54">
          <cell r="D54" t="str">
            <v>Folha de pagamento</v>
          </cell>
          <cell r="F54">
            <v>1867.95</v>
          </cell>
        </row>
        <row r="55">
          <cell r="D55" t="str">
            <v>Folha de pagamento</v>
          </cell>
          <cell r="F55">
            <v>3426.74</v>
          </cell>
        </row>
        <row r="56">
          <cell r="D56" t="str">
            <v>Folha de pagamento</v>
          </cell>
          <cell r="F56">
            <v>1800</v>
          </cell>
        </row>
        <row r="57">
          <cell r="D57" t="str">
            <v>Folha de pagamento</v>
          </cell>
          <cell r="F57">
            <v>1800</v>
          </cell>
        </row>
        <row r="58">
          <cell r="D58" t="str">
            <v>Serviços Prestados</v>
          </cell>
          <cell r="F58">
            <v>200</v>
          </cell>
        </row>
        <row r="59">
          <cell r="D59" t="str">
            <v>Serviços Prestados</v>
          </cell>
          <cell r="F59">
            <v>200</v>
          </cell>
        </row>
        <row r="60">
          <cell r="D60" t="str">
            <v>Utilidade Pública</v>
          </cell>
          <cell r="F60">
            <v>159.88999999999999</v>
          </cell>
        </row>
        <row r="61">
          <cell r="D61" t="str">
            <v>Utilidade Pública</v>
          </cell>
          <cell r="F61">
            <v>44.99</v>
          </cell>
        </row>
        <row r="62">
          <cell r="D62" t="str">
            <v>Utilidade Pública</v>
          </cell>
          <cell r="F62">
            <v>119.67</v>
          </cell>
        </row>
        <row r="63">
          <cell r="D63" t="str">
            <v>Utilidade Pública</v>
          </cell>
          <cell r="F63">
            <v>253.51</v>
          </cell>
        </row>
        <row r="64">
          <cell r="D64" t="str">
            <v>Folha de pagamento</v>
          </cell>
          <cell r="F64">
            <v>5383.4</v>
          </cell>
        </row>
        <row r="65">
          <cell r="D65" t="str">
            <v>Folha de pagamento</v>
          </cell>
          <cell r="F65">
            <v>3732.21</v>
          </cell>
        </row>
        <row r="66">
          <cell r="D66" t="str">
            <v>Folha de pagamento</v>
          </cell>
          <cell r="F66">
            <v>1001.97</v>
          </cell>
        </row>
        <row r="67">
          <cell r="D67" t="str">
            <v>Folha de pagamento</v>
          </cell>
          <cell r="F67">
            <v>913.32</v>
          </cell>
        </row>
        <row r="68">
          <cell r="D68" t="str">
            <v>Folha de pagamento</v>
          </cell>
          <cell r="F68">
            <v>405.14</v>
          </cell>
        </row>
        <row r="69">
          <cell r="D69" t="str">
            <v>Folha de pagamento</v>
          </cell>
          <cell r="F69">
            <v>5981.18</v>
          </cell>
        </row>
        <row r="70">
          <cell r="D70" t="str">
            <v>Folha de pagamento</v>
          </cell>
          <cell r="F70">
            <v>1224.06</v>
          </cell>
        </row>
        <row r="71">
          <cell r="D71" t="str">
            <v>Folha de pagamento</v>
          </cell>
          <cell r="F71">
            <v>974.86</v>
          </cell>
        </row>
        <row r="72">
          <cell r="D72" t="str">
            <v>Despesas Bancárias</v>
          </cell>
          <cell r="F72">
            <v>30</v>
          </cell>
        </row>
      </sheetData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E51E-DA17-4820-AB15-17815D78E514}">
  <dimension ref="A1:P126"/>
  <sheetViews>
    <sheetView tabSelected="1" showWhiteSpace="0" view="pageLayout" zoomScaleNormal="100" workbookViewId="0">
      <selection activeCell="E22" sqref="E22:J22"/>
    </sheetView>
  </sheetViews>
  <sheetFormatPr defaultColWidth="9.109375" defaultRowHeight="14.4"/>
  <cols>
    <col min="1" max="1" width="8.5546875" style="1" customWidth="1"/>
    <col min="2" max="2" width="9" style="1" customWidth="1"/>
    <col min="3" max="3" width="8.5546875" style="1" customWidth="1"/>
    <col min="4" max="4" width="11.5546875" style="1" bestFit="1" customWidth="1"/>
    <col min="5" max="5" width="3.5546875" style="1" customWidth="1"/>
    <col min="6" max="9" width="12.6640625" style="1" customWidth="1"/>
    <col min="10" max="10" width="13.33203125" style="1" bestFit="1" customWidth="1"/>
    <col min="11" max="11" width="7.109375" style="2" customWidth="1"/>
    <col min="12" max="12" width="23.88671875" style="2" bestFit="1" customWidth="1"/>
    <col min="13" max="15" width="9.109375" style="2"/>
    <col min="16" max="16384" width="9.109375" style="1"/>
  </cols>
  <sheetData>
    <row r="1" spans="1:15" ht="28.5" customHeight="1" thickBot="1"/>
    <row r="2" spans="1:15" ht="42" customHeight="1" thickBot="1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" thickBot="1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>
      <c r="A11" s="14" t="s">
        <v>15</v>
      </c>
      <c r="B11" s="15"/>
      <c r="C11" s="15"/>
      <c r="D11" s="15"/>
      <c r="E11" s="20">
        <v>45992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" thickBot="1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>
      <c r="A15" s="31" t="s">
        <v>23</v>
      </c>
      <c r="B15" s="32"/>
      <c r="C15" s="32"/>
      <c r="D15" s="33" t="s">
        <v>24</v>
      </c>
      <c r="E15" s="34">
        <v>45790</v>
      </c>
      <c r="F15" s="34"/>
      <c r="G15" s="34" t="s">
        <v>25</v>
      </c>
      <c r="H15" s="35"/>
      <c r="I15" s="36">
        <v>120000</v>
      </c>
      <c r="J15" s="37"/>
      <c r="L15" s="2" t="s">
        <v>6</v>
      </c>
      <c r="M15" s="38"/>
    </row>
    <row r="16" spans="1:1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" thickBot="1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" thickBot="1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>
      <c r="A22" s="64"/>
      <c r="B22" s="65"/>
      <c r="C22" s="66"/>
      <c r="D22" s="67"/>
      <c r="E22" s="68">
        <v>46002</v>
      </c>
      <c r="F22" s="65"/>
      <c r="G22" s="69">
        <v>1</v>
      </c>
      <c r="H22" s="70"/>
      <c r="I22" s="71">
        <v>15000</v>
      </c>
      <c r="J22" s="72"/>
      <c r="L22" s="2" t="s">
        <v>6</v>
      </c>
      <c r="M22" s="57"/>
      <c r="N22" s="57"/>
      <c r="O22" s="57"/>
      <c r="P22" s="58"/>
    </row>
    <row r="23" spans="1:16">
      <c r="A23" s="64"/>
      <c r="B23" s="65"/>
      <c r="C23" s="69"/>
      <c r="D23" s="70"/>
      <c r="E23" s="68"/>
      <c r="F23" s="65"/>
      <c r="G23" s="69"/>
      <c r="H23" s="70"/>
      <c r="I23" s="71"/>
      <c r="J23" s="72"/>
      <c r="L23" s="2" t="s">
        <v>6</v>
      </c>
    </row>
    <row r="24" spans="1:16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f>'[2]NOVEMBRO 25'!J107</f>
        <v>18518.249999999996</v>
      </c>
      <c r="J31" s="85"/>
      <c r="L31" s="2" t="s">
        <v>41</v>
      </c>
    </row>
    <row r="32" spans="1:16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15000</v>
      </c>
      <c r="J32" s="85"/>
      <c r="L32" s="2" t="s">
        <v>41</v>
      </c>
    </row>
    <row r="33" spans="1:12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34.049999999999997</v>
      </c>
      <c r="J34" s="85"/>
      <c r="L34" s="2" t="s">
        <v>6</v>
      </c>
    </row>
    <row r="35" spans="1:12" ht="24" customHeight="1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33552.300000000003</v>
      </c>
      <c r="J36" s="85"/>
    </row>
    <row r="37" spans="1:12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33552.300000000003</v>
      </c>
      <c r="J38" s="100"/>
      <c r="L38" s="2" t="s">
        <v>41</v>
      </c>
    </row>
    <row r="40" spans="1:12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" thickBot="1"/>
    <row r="44" spans="1:12" ht="63" customHeight="1" thickBot="1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" thickBot="1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6.8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>
      <c r="A49" s="115" t="s">
        <v>62</v>
      </c>
      <c r="B49" s="116"/>
      <c r="C49" s="116"/>
      <c r="D49" s="116"/>
      <c r="E49" s="116"/>
      <c r="F49" s="117">
        <f>SUMIF([2]Dezembro!D53:D72,"Serviços Prestados",[2]Dezembro!F53:F72)</f>
        <v>400</v>
      </c>
      <c r="G49" s="118">
        <v>0</v>
      </c>
      <c r="H49" s="119"/>
      <c r="I49" s="118">
        <f t="shared" ref="I49:I65" si="0">G49+H49</f>
        <v>0</v>
      </c>
      <c r="J49" s="120">
        <v>0</v>
      </c>
      <c r="L49" s="2" t="s">
        <v>6</v>
      </c>
    </row>
    <row r="50" spans="1:12">
      <c r="A50" s="115" t="s">
        <v>63</v>
      </c>
      <c r="B50" s="116"/>
      <c r="C50" s="116"/>
      <c r="D50" s="116"/>
      <c r="E50" s="116"/>
      <c r="F50" s="117">
        <f>SUMIF([2]Dezembro!D53:D72,"Folha de pagamento",[2]Dezembro!F53:F72)</f>
        <v>32189.850000000002</v>
      </c>
      <c r="G50" s="118">
        <v>0</v>
      </c>
      <c r="H50" s="119"/>
      <c r="I50" s="118">
        <f t="shared" si="0"/>
        <v>0</v>
      </c>
      <c r="J50" s="120">
        <v>0</v>
      </c>
      <c r="L50" s="2" t="s">
        <v>6</v>
      </c>
    </row>
    <row r="51" spans="1:12">
      <c r="A51" s="115" t="s">
        <v>64</v>
      </c>
      <c r="B51" s="116"/>
      <c r="C51" s="116"/>
      <c r="D51" s="116"/>
      <c r="E51" s="116"/>
      <c r="F51" s="117"/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>
      <c r="A52" s="115" t="s">
        <v>65</v>
      </c>
      <c r="B52" s="116"/>
      <c r="C52" s="116"/>
      <c r="D52" s="116"/>
      <c r="E52" s="116"/>
      <c r="F52" s="117"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>
      <c r="A54" s="115" t="s">
        <v>67</v>
      </c>
      <c r="B54" s="116"/>
      <c r="C54" s="116"/>
      <c r="D54" s="116"/>
      <c r="E54" s="116"/>
      <c r="F54" s="117"/>
      <c r="G54" s="118">
        <v>0</v>
      </c>
      <c r="H54" s="119"/>
      <c r="I54" s="118">
        <f t="shared" si="0"/>
        <v>0</v>
      </c>
      <c r="J54" s="120">
        <v>0</v>
      </c>
      <c r="L54" s="2" t="s">
        <v>6</v>
      </c>
    </row>
    <row r="55" spans="1:12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>
      <c r="A61" s="115" t="s">
        <v>72</v>
      </c>
      <c r="B61" s="116"/>
      <c r="C61" s="116"/>
      <c r="D61" s="116"/>
      <c r="E61" s="116"/>
      <c r="F61" s="117">
        <f>SUMIF([2]Dezembro!D53:D72,"Utilidade Pública",[2]Dezembro!F53:F72)</f>
        <v>578.05999999999995</v>
      </c>
      <c r="G61" s="118">
        <v>0</v>
      </c>
      <c r="H61" s="119"/>
      <c r="I61" s="118">
        <f t="shared" si="0"/>
        <v>0</v>
      </c>
      <c r="J61" s="120">
        <v>0</v>
      </c>
      <c r="L61" s="2" t="s">
        <v>6</v>
      </c>
    </row>
    <row r="62" spans="1:12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>
      <c r="A63" s="115" t="s">
        <v>74</v>
      </c>
      <c r="B63" s="116"/>
      <c r="C63" s="116"/>
      <c r="D63" s="116"/>
      <c r="E63" s="116"/>
      <c r="F63" s="117">
        <v>0</v>
      </c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>
      <c r="A65" s="115" t="s">
        <v>76</v>
      </c>
      <c r="B65" s="116"/>
      <c r="C65" s="116"/>
      <c r="D65" s="116"/>
      <c r="E65" s="116"/>
      <c r="F65" s="117">
        <f>SUMIF([2]Dezembro!D53:D72,"Despesas Bancárias",[2]Dezembro!F53:F72)</f>
        <v>30</v>
      </c>
      <c r="G65" s="118">
        <v>0</v>
      </c>
      <c r="H65" s="119">
        <f t="shared" si="1"/>
        <v>30</v>
      </c>
      <c r="I65" s="118">
        <f t="shared" si="0"/>
        <v>30</v>
      </c>
      <c r="J65" s="120">
        <v>0</v>
      </c>
      <c r="L65" s="2" t="s">
        <v>6</v>
      </c>
    </row>
    <row r="66" spans="1:12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" thickBot="1">
      <c r="A67" s="130" t="s">
        <v>78</v>
      </c>
      <c r="B67" s="131"/>
      <c r="C67" s="131"/>
      <c r="D67" s="131"/>
      <c r="E67" s="131"/>
      <c r="F67" s="132">
        <f>SUM(F49:F66)</f>
        <v>33197.910000000003</v>
      </c>
      <c r="G67" s="132">
        <f>SUM(G49:G66)</f>
        <v>0</v>
      </c>
      <c r="H67" s="133">
        <f>SUM(H49:H66)</f>
        <v>30</v>
      </c>
      <c r="I67" s="132">
        <v>0</v>
      </c>
      <c r="J67" s="134">
        <f>SUM(J49:J66)</f>
        <v>0</v>
      </c>
      <c r="L67" s="2" t="s">
        <v>41</v>
      </c>
    </row>
    <row r="68" spans="1:12" ht="15" thickBot="1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6.8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>
      <c r="A88" s="115" t="s">
        <v>76</v>
      </c>
      <c r="B88" s="116"/>
      <c r="C88" s="116"/>
      <c r="D88" s="116"/>
      <c r="E88" s="116"/>
      <c r="F88" s="118"/>
      <c r="G88" s="118">
        <v>0</v>
      </c>
      <c r="H88" s="119"/>
      <c r="I88" s="118">
        <f t="shared" si="2"/>
        <v>0</v>
      </c>
      <c r="J88" s="120">
        <v>0</v>
      </c>
      <c r="L88" s="2" t="s">
        <v>6</v>
      </c>
    </row>
    <row r="89" spans="1:12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" thickBot="1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" thickBot="1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" thickBot="1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33552.300000000003</v>
      </c>
      <c r="L100" s="2" t="s">
        <v>84</v>
      </c>
    </row>
    <row r="101" spans="1:12" ht="15.75" customHeight="1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F67</f>
        <v>33197.910000000003</v>
      </c>
      <c r="L101" s="2" t="s">
        <v>84</v>
      </c>
    </row>
    <row r="102" spans="1:12" ht="15.75" customHeight="1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/>
      <c r="L102" s="2" t="s">
        <v>84</v>
      </c>
    </row>
    <row r="103" spans="1:12" ht="15.75" customHeight="1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/>
      <c r="L103" s="2" t="s">
        <v>84</v>
      </c>
    </row>
    <row r="104" spans="1:12" ht="15.75" customHeight="1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354.38999999999942</v>
      </c>
      <c r="L105" s="2" t="s">
        <v>84</v>
      </c>
    </row>
    <row r="106" spans="1:12" ht="15.75" customHeight="1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354.38999999999942</v>
      </c>
      <c r="L107" s="2" t="s">
        <v>84</v>
      </c>
    </row>
    <row r="108" spans="1:12" ht="66" customHeight="1">
      <c r="A108" s="169" t="s">
        <v>101</v>
      </c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6">
      <c r="A109" s="170" t="s">
        <v>102</v>
      </c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>
      <c r="A110" s="171" t="s">
        <v>103</v>
      </c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6">
      <c r="A113" s="172" t="s">
        <v>104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6">
      <c r="A114" s="173" t="s">
        <v>105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6">
      <c r="A115" s="173" t="s">
        <v>106</v>
      </c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>
      <c r="A119" s="174"/>
      <c r="B119" s="174"/>
      <c r="C119" s="174"/>
      <c r="D119" s="174"/>
      <c r="E119" s="174"/>
      <c r="F119" s="174"/>
    </row>
    <row r="123" spans="1:10">
      <c r="A123" s="175"/>
      <c r="B123" s="175"/>
      <c r="F123" s="176"/>
      <c r="G123" s="175"/>
      <c r="I123" s="177"/>
      <c r="J123" s="175"/>
    </row>
    <row r="124" spans="1:10">
      <c r="A124" s="178" t="s">
        <v>107</v>
      </c>
      <c r="B124" s="178"/>
      <c r="F124" s="179"/>
      <c r="G124" s="179"/>
      <c r="I124" s="180" t="s">
        <v>108</v>
      </c>
      <c r="J124" s="180"/>
    </row>
    <row r="125" spans="1:10">
      <c r="A125" s="175" t="s">
        <v>109</v>
      </c>
      <c r="B125" s="175"/>
      <c r="F125" s="181"/>
      <c r="G125" s="181"/>
      <c r="I125" s="180" t="s">
        <v>110</v>
      </c>
      <c r="J125" s="180"/>
    </row>
    <row r="126" spans="1:10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C3277-4050-43BD-A703-C4DE856AC672}">
  <dimension ref="A1:H104"/>
  <sheetViews>
    <sheetView topLeftCell="A15" zoomScale="110" zoomScaleNormal="110" workbookViewId="0">
      <selection activeCell="D33" sqref="D33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6.8867187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111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112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4" t="s">
        <v>113</v>
      </c>
      <c r="B12" s="194"/>
      <c r="C12" s="194"/>
      <c r="D12" s="194"/>
      <c r="E12" s="194"/>
      <c r="F12" s="194"/>
      <c r="G12"/>
    </row>
    <row r="13" spans="1:8" s="188" customFormat="1" ht="12.75" customHeight="1">
      <c r="A13" s="195" t="s">
        <v>114</v>
      </c>
      <c r="B13" s="195"/>
      <c r="C13" s="195"/>
      <c r="D13" s="195"/>
      <c r="E13" s="195"/>
      <c r="F13" s="195"/>
      <c r="G13"/>
    </row>
    <row r="14" spans="1:8" s="188" customFormat="1" ht="12.75" customHeight="1">
      <c r="A14" s="196" t="s">
        <v>115</v>
      </c>
      <c r="B14" s="197"/>
      <c r="C14" s="197"/>
      <c r="D14" s="197"/>
      <c r="E14" s="197"/>
      <c r="F14" s="198"/>
      <c r="G14"/>
    </row>
    <row r="15" spans="1:8" s="188" customFormat="1" ht="12.75" customHeight="1">
      <c r="A15" s="196"/>
      <c r="B15" s="197"/>
      <c r="C15" s="197"/>
      <c r="D15" s="197"/>
      <c r="E15" s="197"/>
      <c r="F15" s="198"/>
      <c r="G15"/>
    </row>
    <row r="16" spans="1:8" s="188" customFormat="1" ht="46.2" customHeight="1">
      <c r="A16" s="199" t="s">
        <v>116</v>
      </c>
      <c r="B16" s="200" t="s">
        <v>117</v>
      </c>
      <c r="C16" s="199" t="s">
        <v>118</v>
      </c>
      <c r="D16" s="199" t="s">
        <v>119</v>
      </c>
      <c r="E16" s="201" t="s">
        <v>20</v>
      </c>
      <c r="F16" s="202" t="s">
        <v>120</v>
      </c>
      <c r="G16"/>
    </row>
    <row r="17" spans="1:7" s="188" customFormat="1" ht="12.75" customHeight="1">
      <c r="A17" s="203">
        <v>45995</v>
      </c>
      <c r="B17" s="204" t="s">
        <v>121</v>
      </c>
      <c r="C17" s="205" t="s">
        <v>122</v>
      </c>
      <c r="D17" s="205" t="s">
        <v>123</v>
      </c>
      <c r="E17" s="206">
        <v>45995</v>
      </c>
      <c r="F17" s="207">
        <v>3679.02</v>
      </c>
      <c r="G17"/>
    </row>
    <row r="18" spans="1:7" s="188" customFormat="1" ht="12.75" customHeight="1">
      <c r="A18" s="203">
        <v>45995</v>
      </c>
      <c r="B18" s="204" t="s">
        <v>121</v>
      </c>
      <c r="C18" s="205" t="s">
        <v>124</v>
      </c>
      <c r="D18" s="205" t="s">
        <v>123</v>
      </c>
      <c r="E18" s="206">
        <v>45995</v>
      </c>
      <c r="F18" s="207">
        <v>1867.95</v>
      </c>
      <c r="G18"/>
    </row>
    <row r="19" spans="1:7" s="188" customFormat="1" ht="12.75" customHeight="1">
      <c r="A19" s="203">
        <v>45995</v>
      </c>
      <c r="B19" s="204" t="s">
        <v>121</v>
      </c>
      <c r="C19" s="205" t="s">
        <v>125</v>
      </c>
      <c r="D19" s="205" t="s">
        <v>123</v>
      </c>
      <c r="E19" s="206">
        <v>45995</v>
      </c>
      <c r="F19" s="207">
        <v>3426.74</v>
      </c>
      <c r="G19"/>
    </row>
    <row r="20" spans="1:7" s="188" customFormat="1" ht="12.75" customHeight="1">
      <c r="A20" s="203">
        <v>45995</v>
      </c>
      <c r="B20" s="204" t="s">
        <v>121</v>
      </c>
      <c r="C20" s="205" t="s">
        <v>126</v>
      </c>
      <c r="D20" s="205" t="s">
        <v>123</v>
      </c>
      <c r="E20" s="206">
        <v>45995</v>
      </c>
      <c r="F20" s="207">
        <v>1800</v>
      </c>
      <c r="G20"/>
    </row>
    <row r="21" spans="1:7" s="188" customFormat="1" ht="12.75" customHeight="1">
      <c r="A21" s="203">
        <v>45995</v>
      </c>
      <c r="B21" s="204" t="s">
        <v>121</v>
      </c>
      <c r="C21" s="205" t="s">
        <v>127</v>
      </c>
      <c r="D21" s="205" t="s">
        <v>123</v>
      </c>
      <c r="E21" s="208">
        <v>45995</v>
      </c>
      <c r="F21" s="207">
        <v>1800</v>
      </c>
      <c r="G21"/>
    </row>
    <row r="22" spans="1:7" s="188" customFormat="1" ht="12.75" customHeight="1">
      <c r="A22" s="203">
        <v>45993</v>
      </c>
      <c r="B22" s="204" t="s">
        <v>128</v>
      </c>
      <c r="C22" s="209" t="s">
        <v>129</v>
      </c>
      <c r="D22" s="205" t="s">
        <v>130</v>
      </c>
      <c r="E22" s="208">
        <v>46010</v>
      </c>
      <c r="F22" s="207">
        <v>200</v>
      </c>
      <c r="G22"/>
    </row>
    <row r="23" spans="1:7" s="188" customFormat="1" ht="12.75" customHeight="1">
      <c r="A23" s="210">
        <v>46010</v>
      </c>
      <c r="B23" s="204" t="s">
        <v>145</v>
      </c>
      <c r="C23" s="209" t="s">
        <v>129</v>
      </c>
      <c r="D23" s="205" t="s">
        <v>130</v>
      </c>
      <c r="E23" s="208">
        <v>46010</v>
      </c>
      <c r="F23" s="207">
        <v>200</v>
      </c>
      <c r="G23"/>
    </row>
    <row r="24" spans="1:7" s="188" customFormat="1" ht="12.75" customHeight="1">
      <c r="A24" s="210">
        <v>46001</v>
      </c>
      <c r="B24" s="204" t="s">
        <v>131</v>
      </c>
      <c r="C24" s="205" t="s">
        <v>132</v>
      </c>
      <c r="D24" s="205" t="s">
        <v>133</v>
      </c>
      <c r="E24" s="211">
        <v>46010</v>
      </c>
      <c r="F24" s="212">
        <v>159.88999999999999</v>
      </c>
      <c r="G24"/>
    </row>
    <row r="25" spans="1:7" s="188" customFormat="1" ht="12.75" customHeight="1">
      <c r="A25" s="210">
        <v>46008</v>
      </c>
      <c r="B25" s="204" t="s">
        <v>134</v>
      </c>
      <c r="C25" s="209" t="s">
        <v>132</v>
      </c>
      <c r="D25" s="205" t="s">
        <v>133</v>
      </c>
      <c r="E25" s="208">
        <v>46010</v>
      </c>
      <c r="F25" s="207">
        <v>44.99</v>
      </c>
      <c r="G25"/>
    </row>
    <row r="26" spans="1:7" ht="14.4">
      <c r="A26" s="211">
        <v>46009</v>
      </c>
      <c r="B26" s="213" t="s">
        <v>135</v>
      </c>
      <c r="C26" s="205" t="s">
        <v>136</v>
      </c>
      <c r="D26" s="205" t="s">
        <v>133</v>
      </c>
      <c r="E26" s="211">
        <v>46010</v>
      </c>
      <c r="F26" s="212">
        <v>119.67</v>
      </c>
      <c r="G26"/>
    </row>
    <row r="27" spans="1:7" ht="14.4">
      <c r="A27" s="210">
        <v>46003</v>
      </c>
      <c r="B27" s="204" t="s">
        <v>137</v>
      </c>
      <c r="C27" s="209" t="s">
        <v>138</v>
      </c>
      <c r="D27" s="205" t="s">
        <v>133</v>
      </c>
      <c r="E27" s="211">
        <v>46010</v>
      </c>
      <c r="F27" s="207">
        <v>253.51</v>
      </c>
      <c r="G27"/>
    </row>
    <row r="28" spans="1:7" s="188" customFormat="1" ht="12.75" customHeight="1">
      <c r="A28" s="210">
        <v>46010</v>
      </c>
      <c r="B28" s="204" t="s">
        <v>139</v>
      </c>
      <c r="C28" s="214" t="s">
        <v>140</v>
      </c>
      <c r="D28" s="205" t="s">
        <v>123</v>
      </c>
      <c r="E28" s="208">
        <v>46010</v>
      </c>
      <c r="F28" s="207">
        <v>5383.4</v>
      </c>
      <c r="G28"/>
    </row>
    <row r="29" spans="1:7" ht="14.4">
      <c r="A29" s="210">
        <v>46010</v>
      </c>
      <c r="B29" s="204" t="s">
        <v>139</v>
      </c>
      <c r="C29" s="214" t="s">
        <v>140</v>
      </c>
      <c r="D29" s="205" t="s">
        <v>123</v>
      </c>
      <c r="E29" s="208">
        <v>46010</v>
      </c>
      <c r="F29" s="207">
        <v>3732.21</v>
      </c>
      <c r="G29"/>
    </row>
    <row r="30" spans="1:7" s="188" customFormat="1" ht="12.75" customHeight="1">
      <c r="A30" s="210">
        <v>46010</v>
      </c>
      <c r="B30" s="204" t="s">
        <v>139</v>
      </c>
      <c r="C30" s="214" t="s">
        <v>141</v>
      </c>
      <c r="D30" s="205" t="s">
        <v>123</v>
      </c>
      <c r="E30" s="208">
        <v>46010</v>
      </c>
      <c r="F30" s="207">
        <v>1001.97</v>
      </c>
      <c r="G30"/>
    </row>
    <row r="31" spans="1:7" s="188" customFormat="1" ht="12.75" customHeight="1">
      <c r="A31" s="210">
        <v>46010</v>
      </c>
      <c r="B31" s="204" t="s">
        <v>139</v>
      </c>
      <c r="C31" s="214" t="s">
        <v>141</v>
      </c>
      <c r="D31" s="205" t="s">
        <v>123</v>
      </c>
      <c r="E31" s="208">
        <v>46010</v>
      </c>
      <c r="F31" s="207">
        <v>913.32</v>
      </c>
      <c r="G31"/>
    </row>
    <row r="32" spans="1:7" ht="13.5" customHeight="1">
      <c r="A32" s="210">
        <v>46010</v>
      </c>
      <c r="B32" s="204" t="s">
        <v>139</v>
      </c>
      <c r="C32" s="214" t="s">
        <v>141</v>
      </c>
      <c r="D32" s="205" t="s">
        <v>123</v>
      </c>
      <c r="E32" s="208">
        <v>46010</v>
      </c>
      <c r="F32" s="207">
        <v>405.14</v>
      </c>
      <c r="G32"/>
    </row>
    <row r="33" spans="1:7" ht="14.4">
      <c r="A33" s="210">
        <v>46010</v>
      </c>
      <c r="B33" s="204" t="s">
        <v>139</v>
      </c>
      <c r="C33" s="214" t="s">
        <v>140</v>
      </c>
      <c r="D33" s="205" t="s">
        <v>123</v>
      </c>
      <c r="E33" s="208">
        <v>46010</v>
      </c>
      <c r="F33" s="207">
        <v>5981.18</v>
      </c>
      <c r="G33"/>
    </row>
    <row r="34" spans="1:7" ht="14.4">
      <c r="A34" s="210">
        <v>46010</v>
      </c>
      <c r="B34" s="204" t="s">
        <v>139</v>
      </c>
      <c r="C34" s="214" t="s">
        <v>141</v>
      </c>
      <c r="D34" s="205" t="s">
        <v>123</v>
      </c>
      <c r="E34" s="208">
        <v>46010</v>
      </c>
      <c r="F34" s="207">
        <v>1224.06</v>
      </c>
      <c r="G34"/>
    </row>
    <row r="35" spans="1:7" s="188" customFormat="1" ht="12.75" customHeight="1">
      <c r="A35" s="210">
        <v>46010</v>
      </c>
      <c r="B35" s="204" t="s">
        <v>139</v>
      </c>
      <c r="C35" s="214" t="s">
        <v>141</v>
      </c>
      <c r="D35" s="205" t="s">
        <v>123</v>
      </c>
      <c r="E35" s="208">
        <v>46010</v>
      </c>
      <c r="F35" s="207">
        <v>974.86</v>
      </c>
      <c r="G35"/>
    </row>
    <row r="36" spans="1:7" ht="14.4">
      <c r="A36" s="215">
        <v>45995</v>
      </c>
      <c r="B36" s="216" t="s">
        <v>142</v>
      </c>
      <c r="C36" s="217" t="s">
        <v>143</v>
      </c>
      <c r="D36" s="218" t="s">
        <v>144</v>
      </c>
      <c r="E36" s="219">
        <v>45995</v>
      </c>
      <c r="F36" s="220">
        <v>30</v>
      </c>
      <c r="G36"/>
    </row>
    <row r="37" spans="1:7" ht="15.6">
      <c r="A37" s="221"/>
      <c r="B37" s="222"/>
      <c r="C37" s="223"/>
      <c r="D37" s="224"/>
      <c r="E37" s="225" t="s">
        <v>78</v>
      </c>
      <c r="F37" s="226">
        <f>SUM(F17:F36)</f>
        <v>33197.909999999996</v>
      </c>
      <c r="G37"/>
    </row>
    <row r="38" spans="1:7" ht="15.6">
      <c r="A38" s="227"/>
      <c r="B38" s="228"/>
      <c r="C38" s="175"/>
      <c r="D38" s="229"/>
      <c r="E38" s="230"/>
      <c r="F38" s="231"/>
      <c r="G38"/>
    </row>
    <row r="39" spans="1:7" s="188" customFormat="1" ht="12.75" customHeight="1">
      <c r="A39" s="227"/>
      <c r="B39" s="228"/>
      <c r="C39" s="175"/>
      <c r="D39" s="229"/>
      <c r="E39" s="230"/>
      <c r="F39" s="231"/>
      <c r="G39"/>
    </row>
    <row r="40" spans="1:7" ht="11.25" customHeight="1">
      <c r="A40" s="227"/>
      <c r="B40" s="232"/>
      <c r="C40" s="175"/>
      <c r="D40" s="229"/>
      <c r="E40" s="230"/>
      <c r="F40" s="231"/>
      <c r="G40"/>
    </row>
    <row r="41" spans="1:7" ht="14.4">
      <c r="G41"/>
    </row>
    <row r="42" spans="1:7" ht="14.4">
      <c r="G42"/>
    </row>
    <row r="43" spans="1:7" ht="11.25" customHeight="1">
      <c r="G43"/>
    </row>
    <row r="44" spans="1:7" ht="11.25" customHeight="1">
      <c r="G44"/>
    </row>
    <row r="45" spans="1:7" ht="11.25" customHeight="1">
      <c r="G45"/>
    </row>
    <row r="46" spans="1:7" ht="16.5" customHeight="1">
      <c r="G46"/>
    </row>
    <row r="47" spans="1:7" ht="20.25" customHeight="1">
      <c r="G47"/>
    </row>
    <row r="48" spans="1:7" ht="15.75" customHeight="1">
      <c r="G48"/>
    </row>
    <row r="49" spans="7:7" ht="13.5" customHeight="1">
      <c r="G49"/>
    </row>
    <row r="50" spans="7:7" ht="15" customHeight="1">
      <c r="G50"/>
    </row>
    <row r="51" spans="7:7" ht="15" customHeight="1">
      <c r="G51"/>
    </row>
    <row r="52" spans="7:7" ht="37.5" customHeight="1">
      <c r="G52"/>
    </row>
    <row r="53" spans="7:7" ht="13.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8.7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3.5" customHeight="1">
      <c r="G68"/>
    </row>
    <row r="69" spans="7:7" ht="13.5" customHeight="1">
      <c r="G69"/>
    </row>
    <row r="70" spans="7:7" ht="13.5" customHeight="1">
      <c r="G70"/>
    </row>
    <row r="71" spans="7:7" ht="13.5" customHeight="1">
      <c r="G71"/>
    </row>
    <row r="72" spans="7:7" ht="13.5" customHeight="1">
      <c r="G72"/>
    </row>
    <row r="73" spans="7:7" ht="13.5" customHeight="1">
      <c r="G73"/>
    </row>
    <row r="74" spans="7:7" ht="13.5" customHeight="1">
      <c r="G74"/>
    </row>
    <row r="75" spans="7:7" ht="13.5" customHeight="1">
      <c r="G75"/>
    </row>
    <row r="76" spans="7:7" ht="13.5" customHeight="1">
      <c r="G76"/>
    </row>
    <row r="77" spans="7:7" ht="13.5" customHeight="1">
      <c r="G77"/>
    </row>
    <row r="78" spans="7:7" ht="13.5" customHeight="1">
      <c r="G78"/>
    </row>
    <row r="79" spans="7:7" ht="13.5" customHeight="1">
      <c r="G79"/>
    </row>
    <row r="80" spans="7:7" ht="13.5" customHeight="1">
      <c r="G80"/>
    </row>
    <row r="81" spans="7:7" ht="13.5" customHeight="1">
      <c r="G81"/>
    </row>
    <row r="82" spans="7:7" ht="13.5" customHeight="1">
      <c r="G82"/>
    </row>
    <row r="83" spans="7:7" ht="13.5" customHeight="1">
      <c r="G83"/>
    </row>
    <row r="84" spans="7:7" ht="13.5" customHeight="1">
      <c r="G84"/>
    </row>
    <row r="85" spans="7:7" ht="13.5" customHeight="1">
      <c r="G85"/>
    </row>
    <row r="86" spans="7:7" ht="13.5" customHeight="1">
      <c r="G86"/>
    </row>
    <row r="87" spans="7:7" ht="24" customHeight="1">
      <c r="G87"/>
    </row>
    <row r="88" spans="7:7" ht="13.5" customHeight="1">
      <c r="G88"/>
    </row>
    <row r="89" spans="7:7" ht="11.25" customHeight="1">
      <c r="G89" s="233"/>
    </row>
    <row r="104" ht="15" customHeight="1"/>
  </sheetData>
  <autoFilter ref="A16:F37" xr:uid="{00000000-0009-0000-0000-000011000000}"/>
  <mergeCells count="7">
    <mergeCell ref="A14:F14"/>
    <mergeCell ref="A15:F15"/>
    <mergeCell ref="A10:F10"/>
    <mergeCell ref="A11:F11"/>
    <mergeCell ref="A12:F12"/>
    <mergeCell ref="A13:F13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D541D-17D5-42C0-92D2-E044F7E57003}">
  <dimension ref="A1:H88"/>
  <sheetViews>
    <sheetView topLeftCell="A15" zoomScale="110" zoomScaleNormal="110" workbookViewId="0">
      <selection activeCell="B22" sqref="B22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6.8867187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111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112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4" t="s">
        <v>113</v>
      </c>
      <c r="B12" s="194"/>
      <c r="C12" s="194"/>
      <c r="D12" s="194"/>
      <c r="E12" s="194"/>
      <c r="F12" s="194"/>
      <c r="G12"/>
    </row>
    <row r="13" spans="1:8" s="188" customFormat="1" ht="12.75" customHeight="1">
      <c r="A13" s="195" t="s">
        <v>114</v>
      </c>
      <c r="B13" s="195"/>
      <c r="C13" s="195"/>
      <c r="D13" s="195"/>
      <c r="E13" s="195"/>
      <c r="F13" s="195"/>
      <c r="G13"/>
    </row>
    <row r="14" spans="1:8" s="188" customFormat="1" ht="12.75" customHeight="1">
      <c r="A14" s="196" t="s">
        <v>115</v>
      </c>
      <c r="B14" s="197"/>
      <c r="C14" s="197"/>
      <c r="D14" s="197"/>
      <c r="E14" s="197"/>
      <c r="F14" s="198"/>
      <c r="G14"/>
    </row>
    <row r="15" spans="1:8" s="188" customFormat="1" ht="12.75" customHeight="1">
      <c r="A15" s="196"/>
      <c r="B15" s="197"/>
      <c r="C15" s="197"/>
      <c r="D15" s="197"/>
      <c r="E15" s="197"/>
      <c r="F15" s="198"/>
      <c r="G15"/>
    </row>
    <row r="16" spans="1:8" s="188" customFormat="1" ht="46.2" customHeight="1">
      <c r="A16" s="199" t="s">
        <v>116</v>
      </c>
      <c r="B16" s="200" t="s">
        <v>117</v>
      </c>
      <c r="C16" s="199" t="s">
        <v>118</v>
      </c>
      <c r="D16" s="199" t="s">
        <v>119</v>
      </c>
      <c r="E16" s="201" t="s">
        <v>20</v>
      </c>
      <c r="F16" s="202" t="s">
        <v>120</v>
      </c>
      <c r="G16"/>
    </row>
    <row r="17" spans="1:7" s="188" customFormat="1" ht="12.75" customHeight="1">
      <c r="A17" s="210">
        <v>46001</v>
      </c>
      <c r="B17" s="204" t="s">
        <v>131</v>
      </c>
      <c r="C17" s="205" t="s">
        <v>132</v>
      </c>
      <c r="D17" s="205" t="s">
        <v>133</v>
      </c>
      <c r="E17" s="211">
        <v>46010</v>
      </c>
      <c r="F17" s="212">
        <v>159.88999999999999</v>
      </c>
      <c r="G17"/>
    </row>
    <row r="18" spans="1:7" s="188" customFormat="1" ht="12.75" customHeight="1">
      <c r="A18" s="210">
        <v>46008</v>
      </c>
      <c r="B18" s="204" t="s">
        <v>134</v>
      </c>
      <c r="C18" s="209" t="s">
        <v>132</v>
      </c>
      <c r="D18" s="205" t="s">
        <v>133</v>
      </c>
      <c r="E18" s="208">
        <v>46010</v>
      </c>
      <c r="F18" s="207">
        <v>44.99</v>
      </c>
      <c r="G18"/>
    </row>
    <row r="19" spans="1:7" ht="14.4">
      <c r="A19" s="211">
        <v>46009</v>
      </c>
      <c r="B19" s="213" t="s">
        <v>135</v>
      </c>
      <c r="C19" s="205" t="s">
        <v>136</v>
      </c>
      <c r="D19" s="205" t="s">
        <v>133</v>
      </c>
      <c r="E19" s="211">
        <v>46010</v>
      </c>
      <c r="F19" s="212">
        <v>119.67</v>
      </c>
      <c r="G19"/>
    </row>
    <row r="20" spans="1:7" ht="14.4">
      <c r="A20" s="210">
        <v>46003</v>
      </c>
      <c r="B20" s="204" t="s">
        <v>137</v>
      </c>
      <c r="C20" s="209" t="s">
        <v>138</v>
      </c>
      <c r="D20" s="205" t="s">
        <v>133</v>
      </c>
      <c r="E20" s="211">
        <v>46010</v>
      </c>
      <c r="F20" s="207">
        <v>253.51</v>
      </c>
      <c r="G20"/>
    </row>
    <row r="21" spans="1:7" ht="15.6">
      <c r="A21" s="221"/>
      <c r="B21" s="222"/>
      <c r="C21" s="223"/>
      <c r="D21" s="224"/>
      <c r="E21" s="225" t="s">
        <v>78</v>
      </c>
      <c r="F21" s="226">
        <f>SUM(F17:F20)</f>
        <v>578.05999999999995</v>
      </c>
      <c r="G21"/>
    </row>
    <row r="22" spans="1:7" ht="15.6">
      <c r="A22" s="227"/>
      <c r="B22" s="228"/>
      <c r="C22" s="175"/>
      <c r="D22" s="229"/>
      <c r="E22" s="230"/>
      <c r="F22" s="231"/>
      <c r="G22"/>
    </row>
    <row r="23" spans="1:7" s="188" customFormat="1" ht="12.75" customHeight="1">
      <c r="A23" s="227"/>
      <c r="B23" s="228"/>
      <c r="C23" s="175"/>
      <c r="D23" s="229"/>
      <c r="E23" s="230"/>
      <c r="F23" s="231"/>
      <c r="G23"/>
    </row>
    <row r="24" spans="1:7" ht="11.25" customHeight="1">
      <c r="A24" s="227"/>
      <c r="B24" s="232"/>
      <c r="C24" s="175"/>
      <c r="D24" s="229"/>
      <c r="E24" s="230"/>
      <c r="F24" s="231"/>
      <c r="G24"/>
    </row>
    <row r="25" spans="1:7" ht="14.4">
      <c r="G25"/>
    </row>
    <row r="26" spans="1:7" ht="14.4">
      <c r="G26"/>
    </row>
    <row r="27" spans="1:7" ht="11.25" customHeight="1">
      <c r="G27"/>
    </row>
    <row r="28" spans="1:7" ht="11.25" customHeight="1">
      <c r="G28"/>
    </row>
    <row r="29" spans="1:7" ht="11.25" customHeight="1">
      <c r="G29"/>
    </row>
    <row r="30" spans="1:7" ht="16.5" customHeight="1">
      <c r="G30"/>
    </row>
    <row r="31" spans="1:7" ht="20.25" customHeight="1">
      <c r="G31"/>
    </row>
    <row r="32" spans="1:7" ht="15.75" customHeight="1">
      <c r="G32"/>
    </row>
    <row r="33" spans="7:7" ht="13.5" customHeight="1">
      <c r="G33"/>
    </row>
    <row r="34" spans="7:7" ht="15" customHeight="1">
      <c r="G34"/>
    </row>
    <row r="35" spans="7:7" ht="15" customHeight="1">
      <c r="G35"/>
    </row>
    <row r="36" spans="7:7" ht="37.5" customHeight="1">
      <c r="G36"/>
    </row>
    <row r="37" spans="7:7" ht="13.5" customHeight="1">
      <c r="G37"/>
    </row>
    <row r="38" spans="7:7" ht="13.5" customHeight="1">
      <c r="G38"/>
    </row>
    <row r="39" spans="7:7" ht="13.5" customHeight="1">
      <c r="G39"/>
    </row>
    <row r="40" spans="7:7" ht="13.5" customHeight="1">
      <c r="G40"/>
    </row>
    <row r="41" spans="7:7" ht="13.5" customHeight="1">
      <c r="G41"/>
    </row>
    <row r="42" spans="7:7" ht="18.75" customHeight="1">
      <c r="G42"/>
    </row>
    <row r="43" spans="7:7" ht="13.5" customHeight="1">
      <c r="G43"/>
    </row>
    <row r="44" spans="7:7" ht="13.5" customHeight="1">
      <c r="G44"/>
    </row>
    <row r="45" spans="7:7" ht="13.5" customHeight="1">
      <c r="G45"/>
    </row>
    <row r="46" spans="7:7" ht="13.5" customHeight="1">
      <c r="G46"/>
    </row>
    <row r="47" spans="7:7" ht="13.5" customHeight="1">
      <c r="G47"/>
    </row>
    <row r="48" spans="7:7" ht="13.5" customHeight="1">
      <c r="G48"/>
    </row>
    <row r="49" spans="7:7" ht="13.5" customHeight="1">
      <c r="G49"/>
    </row>
    <row r="50" spans="7:7" ht="13.5" customHeight="1">
      <c r="G50"/>
    </row>
    <row r="51" spans="7:7" ht="13.5" customHeight="1">
      <c r="G51"/>
    </row>
    <row r="52" spans="7:7" ht="13.5" customHeight="1">
      <c r="G52"/>
    </row>
    <row r="53" spans="7:7" ht="13.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3.5" customHeight="1">
      <c r="G68"/>
    </row>
    <row r="69" spans="7:7" ht="13.5" customHeight="1">
      <c r="G69"/>
    </row>
    <row r="70" spans="7:7" ht="13.5" customHeight="1">
      <c r="G70"/>
    </row>
    <row r="71" spans="7:7" ht="24" customHeight="1">
      <c r="G71"/>
    </row>
    <row r="72" spans="7:7" ht="13.5" customHeight="1">
      <c r="G72"/>
    </row>
    <row r="73" spans="7:7" ht="11.25" customHeight="1">
      <c r="G73" s="233"/>
    </row>
    <row r="88" ht="15" customHeight="1"/>
  </sheetData>
  <autoFilter ref="A16:F21" xr:uid="{00000000-0009-0000-0000-000011000000}"/>
  <mergeCells count="7">
    <mergeCell ref="A15:F15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96C0A-F605-4578-B6B2-EE5831020838}">
  <dimension ref="A1:H86"/>
  <sheetViews>
    <sheetView zoomScale="110" zoomScaleNormal="110" workbookViewId="0">
      <selection activeCell="D16" sqref="D16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6.8867187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111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112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4" t="s">
        <v>113</v>
      </c>
      <c r="B12" s="194"/>
      <c r="C12" s="194"/>
      <c r="D12" s="194"/>
      <c r="E12" s="194"/>
      <c r="F12" s="194"/>
      <c r="G12"/>
    </row>
    <row r="13" spans="1:8" s="188" customFormat="1" ht="12.75" customHeight="1">
      <c r="A13" s="195" t="s">
        <v>114</v>
      </c>
      <c r="B13" s="195"/>
      <c r="C13" s="195"/>
      <c r="D13" s="195"/>
      <c r="E13" s="195"/>
      <c r="F13" s="195"/>
      <c r="G13"/>
    </row>
    <row r="14" spans="1:8" s="188" customFormat="1" ht="12.75" customHeight="1">
      <c r="A14" s="196" t="s">
        <v>115</v>
      </c>
      <c r="B14" s="197"/>
      <c r="C14" s="197"/>
      <c r="D14" s="197"/>
      <c r="E14" s="197"/>
      <c r="F14" s="198"/>
      <c r="G14"/>
    </row>
    <row r="15" spans="1:8" s="188" customFormat="1" ht="12.75" customHeight="1">
      <c r="A15" s="196"/>
      <c r="B15" s="197"/>
      <c r="C15" s="197"/>
      <c r="D15" s="197"/>
      <c r="E15" s="197"/>
      <c r="F15" s="198"/>
      <c r="G15"/>
    </row>
    <row r="16" spans="1:8" s="188" customFormat="1" ht="46.2" customHeight="1">
      <c r="A16" s="199" t="s">
        <v>116</v>
      </c>
      <c r="B16" s="200" t="s">
        <v>117</v>
      </c>
      <c r="C16" s="199" t="s">
        <v>118</v>
      </c>
      <c r="D16" s="199" t="s">
        <v>119</v>
      </c>
      <c r="E16" s="201" t="s">
        <v>20</v>
      </c>
      <c r="F16" s="202" t="s">
        <v>120</v>
      </c>
      <c r="G16"/>
    </row>
    <row r="17" spans="1:7" s="188" customFormat="1" ht="12.75" customHeight="1">
      <c r="A17" s="203">
        <v>45993</v>
      </c>
      <c r="B17" s="204" t="s">
        <v>128</v>
      </c>
      <c r="C17" s="209" t="s">
        <v>129</v>
      </c>
      <c r="D17" s="205" t="s">
        <v>130</v>
      </c>
      <c r="E17" s="208">
        <v>46010</v>
      </c>
      <c r="F17" s="207">
        <v>200</v>
      </c>
      <c r="G17"/>
    </row>
    <row r="18" spans="1:7" s="188" customFormat="1" ht="12.75" customHeight="1">
      <c r="A18" s="210">
        <v>46010</v>
      </c>
      <c r="B18" s="204" t="s">
        <v>145</v>
      </c>
      <c r="C18" s="209" t="s">
        <v>129</v>
      </c>
      <c r="D18" s="205" t="s">
        <v>130</v>
      </c>
      <c r="E18" s="208">
        <v>46010</v>
      </c>
      <c r="F18" s="207">
        <v>200</v>
      </c>
      <c r="G18"/>
    </row>
    <row r="19" spans="1:7" ht="15.6">
      <c r="A19" s="221"/>
      <c r="B19" s="222"/>
      <c r="C19" s="223"/>
      <c r="D19" s="224"/>
      <c r="E19" s="225" t="s">
        <v>78</v>
      </c>
      <c r="F19" s="226">
        <f>SUM(F17:F18)</f>
        <v>400</v>
      </c>
      <c r="G19"/>
    </row>
    <row r="20" spans="1:7" ht="15.6">
      <c r="A20" s="227"/>
      <c r="B20" s="228"/>
      <c r="C20" s="175"/>
      <c r="D20" s="229"/>
      <c r="E20" s="230"/>
      <c r="F20" s="231"/>
      <c r="G20"/>
    </row>
    <row r="21" spans="1:7" s="188" customFormat="1" ht="12.75" customHeight="1">
      <c r="A21" s="227"/>
      <c r="B21" s="228"/>
      <c r="C21" s="175"/>
      <c r="D21" s="229"/>
      <c r="E21" s="230"/>
      <c r="F21" s="231"/>
      <c r="G21"/>
    </row>
    <row r="22" spans="1:7" ht="11.25" customHeight="1">
      <c r="A22" s="227"/>
      <c r="B22" s="232"/>
      <c r="C22" s="175"/>
      <c r="D22" s="229"/>
      <c r="E22" s="230"/>
      <c r="F22" s="231"/>
      <c r="G22"/>
    </row>
    <row r="23" spans="1:7" ht="14.4">
      <c r="G23"/>
    </row>
    <row r="24" spans="1:7" ht="14.4">
      <c r="G24"/>
    </row>
    <row r="25" spans="1:7" ht="11.25" customHeight="1">
      <c r="G25"/>
    </row>
    <row r="26" spans="1:7" ht="11.25" customHeight="1">
      <c r="G26"/>
    </row>
    <row r="27" spans="1:7" ht="11.25" customHeight="1">
      <c r="G27"/>
    </row>
    <row r="28" spans="1:7" ht="16.5" customHeight="1">
      <c r="G28"/>
    </row>
    <row r="29" spans="1:7" ht="20.25" customHeight="1">
      <c r="G29"/>
    </row>
    <row r="30" spans="1:7" ht="15.75" customHeight="1">
      <c r="G30"/>
    </row>
    <row r="31" spans="1:7" ht="13.5" customHeight="1">
      <c r="G31"/>
    </row>
    <row r="32" spans="1:7" ht="15" customHeight="1">
      <c r="G32"/>
    </row>
    <row r="33" spans="7:7" ht="15" customHeight="1">
      <c r="G33"/>
    </row>
    <row r="34" spans="7:7" ht="37.5" customHeight="1">
      <c r="G34"/>
    </row>
    <row r="35" spans="7:7" ht="13.5" customHeight="1">
      <c r="G35"/>
    </row>
    <row r="36" spans="7:7" ht="13.5" customHeight="1">
      <c r="G36"/>
    </row>
    <row r="37" spans="7:7" ht="13.5" customHeight="1">
      <c r="G37"/>
    </row>
    <row r="38" spans="7:7" ht="13.5" customHeight="1">
      <c r="G38"/>
    </row>
    <row r="39" spans="7:7" ht="13.5" customHeight="1">
      <c r="G39"/>
    </row>
    <row r="40" spans="7:7" ht="18.75" customHeight="1">
      <c r="G40"/>
    </row>
    <row r="41" spans="7:7" ht="13.5" customHeight="1">
      <c r="G41"/>
    </row>
    <row r="42" spans="7:7" ht="13.5" customHeight="1">
      <c r="G42"/>
    </row>
    <row r="43" spans="7:7" ht="13.5" customHeight="1">
      <c r="G43"/>
    </row>
    <row r="44" spans="7:7" ht="13.5" customHeight="1">
      <c r="G44"/>
    </row>
    <row r="45" spans="7:7" ht="13.5" customHeight="1">
      <c r="G45"/>
    </row>
    <row r="46" spans="7:7" ht="13.5" customHeight="1">
      <c r="G46"/>
    </row>
    <row r="47" spans="7:7" ht="13.5" customHeight="1">
      <c r="G47"/>
    </row>
    <row r="48" spans="7:7" ht="13.5" customHeight="1">
      <c r="G48"/>
    </row>
    <row r="49" spans="7:7" ht="13.5" customHeight="1">
      <c r="G49"/>
    </row>
    <row r="50" spans="7:7" ht="13.5" customHeight="1">
      <c r="G50"/>
    </row>
    <row r="51" spans="7:7" ht="13.5" customHeight="1">
      <c r="G51"/>
    </row>
    <row r="52" spans="7:7" ht="13.5" customHeight="1">
      <c r="G52"/>
    </row>
    <row r="53" spans="7:7" ht="13.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3.5" customHeight="1">
      <c r="G68"/>
    </row>
    <row r="69" spans="7:7" ht="24" customHeight="1">
      <c r="G69"/>
    </row>
    <row r="70" spans="7:7" ht="13.5" customHeight="1">
      <c r="G70"/>
    </row>
    <row r="71" spans="7:7" ht="11.25" customHeight="1">
      <c r="G71" s="233"/>
    </row>
    <row r="86" ht="15" customHeight="1"/>
  </sheetData>
  <autoFilter ref="A16:F19" xr:uid="{00000000-0009-0000-0000-000011000000}"/>
  <mergeCells count="7">
    <mergeCell ref="A15:F15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00FC9-4476-4E91-8C66-B2FECF6A09F5}">
  <dimension ref="A1:H97"/>
  <sheetViews>
    <sheetView topLeftCell="A15" zoomScale="110" zoomScaleNormal="110" workbookViewId="0">
      <selection activeCell="C28" sqref="C28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6.8867187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111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112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4" t="s">
        <v>113</v>
      </c>
      <c r="B12" s="194"/>
      <c r="C12" s="194"/>
      <c r="D12" s="194"/>
      <c r="E12" s="194"/>
      <c r="F12" s="194"/>
      <c r="G12"/>
    </row>
    <row r="13" spans="1:8" s="188" customFormat="1" ht="12.75" customHeight="1">
      <c r="A13" s="195" t="s">
        <v>114</v>
      </c>
      <c r="B13" s="195"/>
      <c r="C13" s="195"/>
      <c r="D13" s="195"/>
      <c r="E13" s="195"/>
      <c r="F13" s="195"/>
      <c r="G13"/>
    </row>
    <row r="14" spans="1:8" s="188" customFormat="1" ht="12.75" customHeight="1">
      <c r="A14" s="196" t="s">
        <v>115</v>
      </c>
      <c r="B14" s="197"/>
      <c r="C14" s="197"/>
      <c r="D14" s="197"/>
      <c r="E14" s="197"/>
      <c r="F14" s="198"/>
      <c r="G14"/>
    </row>
    <row r="15" spans="1:8" s="188" customFormat="1" ht="12.75" customHeight="1">
      <c r="A15" s="196"/>
      <c r="B15" s="197"/>
      <c r="C15" s="197"/>
      <c r="D15" s="197"/>
      <c r="E15" s="197"/>
      <c r="F15" s="198"/>
      <c r="G15"/>
    </row>
    <row r="16" spans="1:8" s="188" customFormat="1" ht="46.2" customHeight="1">
      <c r="A16" s="199" t="s">
        <v>116</v>
      </c>
      <c r="B16" s="200" t="s">
        <v>117</v>
      </c>
      <c r="C16" s="199" t="s">
        <v>118</v>
      </c>
      <c r="D16" s="199" t="s">
        <v>119</v>
      </c>
      <c r="E16" s="201" t="s">
        <v>20</v>
      </c>
      <c r="F16" s="202" t="s">
        <v>120</v>
      </c>
      <c r="G16"/>
    </row>
    <row r="17" spans="1:7" s="188" customFormat="1" ht="12.75" customHeight="1">
      <c r="A17" s="203">
        <v>45995</v>
      </c>
      <c r="B17" s="204" t="s">
        <v>121</v>
      </c>
      <c r="C17" s="205" t="s">
        <v>122</v>
      </c>
      <c r="D17" s="205" t="s">
        <v>123</v>
      </c>
      <c r="E17" s="206">
        <v>45995</v>
      </c>
      <c r="F17" s="207">
        <v>3679.02</v>
      </c>
      <c r="G17"/>
    </row>
    <row r="18" spans="1:7" s="188" customFormat="1" ht="12.75" customHeight="1">
      <c r="A18" s="203">
        <v>45995</v>
      </c>
      <c r="B18" s="204" t="s">
        <v>121</v>
      </c>
      <c r="C18" s="205" t="s">
        <v>124</v>
      </c>
      <c r="D18" s="205" t="s">
        <v>123</v>
      </c>
      <c r="E18" s="206">
        <v>45995</v>
      </c>
      <c r="F18" s="207">
        <v>1867.95</v>
      </c>
      <c r="G18"/>
    </row>
    <row r="19" spans="1:7" s="188" customFormat="1" ht="12.75" customHeight="1">
      <c r="A19" s="203">
        <v>45995</v>
      </c>
      <c r="B19" s="204" t="s">
        <v>121</v>
      </c>
      <c r="C19" s="205" t="s">
        <v>125</v>
      </c>
      <c r="D19" s="205" t="s">
        <v>123</v>
      </c>
      <c r="E19" s="206">
        <v>45995</v>
      </c>
      <c r="F19" s="207">
        <v>3426.74</v>
      </c>
      <c r="G19"/>
    </row>
    <row r="20" spans="1:7" s="188" customFormat="1" ht="12.75" customHeight="1">
      <c r="A20" s="203">
        <v>45995</v>
      </c>
      <c r="B20" s="204" t="s">
        <v>121</v>
      </c>
      <c r="C20" s="205" t="s">
        <v>126</v>
      </c>
      <c r="D20" s="205" t="s">
        <v>123</v>
      </c>
      <c r="E20" s="206">
        <v>45995</v>
      </c>
      <c r="F20" s="207">
        <v>1800</v>
      </c>
      <c r="G20"/>
    </row>
    <row r="21" spans="1:7" s="188" customFormat="1" ht="12.75" customHeight="1">
      <c r="A21" s="203">
        <v>45995</v>
      </c>
      <c r="B21" s="204" t="s">
        <v>121</v>
      </c>
      <c r="C21" s="205" t="s">
        <v>127</v>
      </c>
      <c r="D21" s="205" t="s">
        <v>123</v>
      </c>
      <c r="E21" s="208">
        <v>45995</v>
      </c>
      <c r="F21" s="207">
        <v>1800</v>
      </c>
      <c r="G21"/>
    </row>
    <row r="22" spans="1:7" s="188" customFormat="1" ht="12.75" customHeight="1">
      <c r="A22" s="210">
        <v>46010</v>
      </c>
      <c r="B22" s="204" t="s">
        <v>139</v>
      </c>
      <c r="C22" s="214" t="s">
        <v>140</v>
      </c>
      <c r="D22" s="205" t="s">
        <v>123</v>
      </c>
      <c r="E22" s="208">
        <v>46010</v>
      </c>
      <c r="F22" s="207">
        <v>5383.4</v>
      </c>
      <c r="G22"/>
    </row>
    <row r="23" spans="1:7" ht="14.4">
      <c r="A23" s="210">
        <v>46010</v>
      </c>
      <c r="B23" s="204" t="s">
        <v>139</v>
      </c>
      <c r="C23" s="214" t="s">
        <v>140</v>
      </c>
      <c r="D23" s="205" t="s">
        <v>123</v>
      </c>
      <c r="E23" s="208">
        <v>46010</v>
      </c>
      <c r="F23" s="207">
        <v>3732.21</v>
      </c>
      <c r="G23"/>
    </row>
    <row r="24" spans="1:7" s="188" customFormat="1" ht="12.75" customHeight="1">
      <c r="A24" s="210">
        <v>46010</v>
      </c>
      <c r="B24" s="204" t="s">
        <v>139</v>
      </c>
      <c r="C24" s="214" t="s">
        <v>141</v>
      </c>
      <c r="D24" s="205" t="s">
        <v>123</v>
      </c>
      <c r="E24" s="208">
        <v>46010</v>
      </c>
      <c r="F24" s="207">
        <v>1001.97</v>
      </c>
      <c r="G24"/>
    </row>
    <row r="25" spans="1:7" s="188" customFormat="1" ht="12.75" customHeight="1">
      <c r="A25" s="210">
        <v>46010</v>
      </c>
      <c r="B25" s="204" t="s">
        <v>139</v>
      </c>
      <c r="C25" s="214" t="s">
        <v>141</v>
      </c>
      <c r="D25" s="205" t="s">
        <v>123</v>
      </c>
      <c r="E25" s="208">
        <v>46010</v>
      </c>
      <c r="F25" s="207">
        <v>913.32</v>
      </c>
      <c r="G25"/>
    </row>
    <row r="26" spans="1:7" ht="13.5" customHeight="1">
      <c r="A26" s="210">
        <v>46010</v>
      </c>
      <c r="B26" s="204" t="s">
        <v>139</v>
      </c>
      <c r="C26" s="214" t="s">
        <v>141</v>
      </c>
      <c r="D26" s="205" t="s">
        <v>123</v>
      </c>
      <c r="E26" s="208">
        <v>46010</v>
      </c>
      <c r="F26" s="207">
        <v>405.14</v>
      </c>
      <c r="G26"/>
    </row>
    <row r="27" spans="1:7" ht="14.4">
      <c r="A27" s="210">
        <v>46010</v>
      </c>
      <c r="B27" s="204" t="s">
        <v>139</v>
      </c>
      <c r="C27" s="214" t="s">
        <v>140</v>
      </c>
      <c r="D27" s="205" t="s">
        <v>123</v>
      </c>
      <c r="E27" s="208">
        <v>46010</v>
      </c>
      <c r="F27" s="207">
        <v>5981.18</v>
      </c>
      <c r="G27"/>
    </row>
    <row r="28" spans="1:7" ht="14.4">
      <c r="A28" s="210">
        <v>46010</v>
      </c>
      <c r="B28" s="204" t="s">
        <v>139</v>
      </c>
      <c r="C28" s="214" t="s">
        <v>141</v>
      </c>
      <c r="D28" s="205" t="s">
        <v>123</v>
      </c>
      <c r="E28" s="208">
        <v>46010</v>
      </c>
      <c r="F28" s="207">
        <v>1224.06</v>
      </c>
      <c r="G28"/>
    </row>
    <row r="29" spans="1:7" s="188" customFormat="1" ht="12.75" customHeight="1">
      <c r="A29" s="210">
        <v>46010</v>
      </c>
      <c r="B29" s="204" t="s">
        <v>139</v>
      </c>
      <c r="C29" s="214" t="s">
        <v>141</v>
      </c>
      <c r="D29" s="205" t="s">
        <v>123</v>
      </c>
      <c r="E29" s="208">
        <v>46010</v>
      </c>
      <c r="F29" s="207">
        <v>974.86</v>
      </c>
      <c r="G29"/>
    </row>
    <row r="30" spans="1:7" ht="15.6">
      <c r="A30" s="221"/>
      <c r="B30" s="222"/>
      <c r="C30" s="223"/>
      <c r="D30" s="224"/>
      <c r="E30" s="225" t="s">
        <v>78</v>
      </c>
      <c r="F30" s="226">
        <f>SUM(F17:F29)</f>
        <v>32189.850000000002</v>
      </c>
      <c r="G30"/>
    </row>
    <row r="31" spans="1:7" ht="15.6">
      <c r="A31" s="227"/>
      <c r="B31" s="228"/>
      <c r="C31" s="175"/>
      <c r="D31" s="229"/>
      <c r="E31" s="230"/>
      <c r="F31" s="231"/>
      <c r="G31"/>
    </row>
    <row r="32" spans="1:7" s="188" customFormat="1" ht="12.75" customHeight="1">
      <c r="A32" s="227"/>
      <c r="B32" s="228"/>
      <c r="C32" s="175"/>
      <c r="D32" s="229"/>
      <c r="E32" s="230"/>
      <c r="F32" s="231"/>
      <c r="G32"/>
    </row>
    <row r="33" spans="1:7" ht="11.25" customHeight="1">
      <c r="A33" s="227"/>
      <c r="B33" s="232"/>
      <c r="C33" s="175"/>
      <c r="D33" s="229"/>
      <c r="E33" s="230"/>
      <c r="F33" s="231"/>
      <c r="G33"/>
    </row>
    <row r="34" spans="1:7" ht="14.4">
      <c r="G34"/>
    </row>
    <row r="35" spans="1:7" ht="14.4">
      <c r="G35"/>
    </row>
    <row r="36" spans="1:7" ht="11.25" customHeight="1">
      <c r="G36"/>
    </row>
    <row r="37" spans="1:7" ht="11.25" customHeight="1">
      <c r="G37"/>
    </row>
    <row r="38" spans="1:7" ht="11.25" customHeight="1">
      <c r="G38"/>
    </row>
    <row r="39" spans="1:7" ht="16.5" customHeight="1">
      <c r="G39"/>
    </row>
    <row r="40" spans="1:7" ht="20.25" customHeight="1">
      <c r="G40"/>
    </row>
    <row r="41" spans="1:7" ht="15.75" customHeight="1">
      <c r="G41"/>
    </row>
    <row r="42" spans="1:7" ht="13.5" customHeight="1">
      <c r="G42"/>
    </row>
    <row r="43" spans="1:7" ht="15" customHeight="1">
      <c r="G43"/>
    </row>
    <row r="44" spans="1:7" ht="15" customHeight="1">
      <c r="G44"/>
    </row>
    <row r="45" spans="1:7" ht="37.5" customHeight="1">
      <c r="G45"/>
    </row>
    <row r="46" spans="1:7" ht="13.5" customHeight="1">
      <c r="G46"/>
    </row>
    <row r="47" spans="1:7" ht="13.5" customHeight="1">
      <c r="G47"/>
    </row>
    <row r="48" spans="1:7" ht="13.5" customHeight="1">
      <c r="G48"/>
    </row>
    <row r="49" spans="7:7" ht="13.5" customHeight="1">
      <c r="G49"/>
    </row>
    <row r="50" spans="7:7" ht="13.5" customHeight="1">
      <c r="G50"/>
    </row>
    <row r="51" spans="7:7" ht="18.75" customHeight="1">
      <c r="G51"/>
    </row>
    <row r="52" spans="7:7" ht="13.5" customHeight="1">
      <c r="G52"/>
    </row>
    <row r="53" spans="7:7" ht="13.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13.5" customHeight="1">
      <c r="G68"/>
    </row>
    <row r="69" spans="7:7" ht="13.5" customHeight="1">
      <c r="G69"/>
    </row>
    <row r="70" spans="7:7" ht="13.5" customHeight="1">
      <c r="G70"/>
    </row>
    <row r="71" spans="7:7" ht="13.5" customHeight="1">
      <c r="G71"/>
    </row>
    <row r="72" spans="7:7" ht="13.5" customHeight="1">
      <c r="G72"/>
    </row>
    <row r="73" spans="7:7" ht="13.5" customHeight="1">
      <c r="G73"/>
    </row>
    <row r="74" spans="7:7" ht="13.5" customHeight="1">
      <c r="G74"/>
    </row>
    <row r="75" spans="7:7" ht="13.5" customHeight="1">
      <c r="G75"/>
    </row>
    <row r="76" spans="7:7" ht="13.5" customHeight="1">
      <c r="G76"/>
    </row>
    <row r="77" spans="7:7" ht="13.5" customHeight="1">
      <c r="G77"/>
    </row>
    <row r="78" spans="7:7" ht="13.5" customHeight="1">
      <c r="G78"/>
    </row>
    <row r="79" spans="7:7" ht="13.5" customHeight="1">
      <c r="G79"/>
    </row>
    <row r="80" spans="7:7" ht="24" customHeight="1">
      <c r="G80"/>
    </row>
    <row r="81" spans="7:7" ht="13.5" customHeight="1">
      <c r="G81"/>
    </row>
    <row r="82" spans="7:7" ht="11.25" customHeight="1">
      <c r="G82" s="233"/>
    </row>
    <row r="97" ht="15" customHeight="1"/>
  </sheetData>
  <autoFilter ref="A16:F30" xr:uid="{00000000-0009-0000-0000-000011000000}"/>
  <mergeCells count="7">
    <mergeCell ref="A15:F15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85E3-99F5-4ED3-B53A-D371E71709F1}">
  <dimension ref="A1:H85"/>
  <sheetViews>
    <sheetView topLeftCell="A15" zoomScale="110" zoomScaleNormal="110" workbookViewId="0">
      <selection activeCell="D17" sqref="D17"/>
    </sheetView>
  </sheetViews>
  <sheetFormatPr defaultColWidth="9.109375" defaultRowHeight="13.8"/>
  <cols>
    <col min="1" max="1" width="18.5546875" style="184" customWidth="1"/>
    <col min="2" max="2" width="17" style="184" customWidth="1"/>
    <col min="3" max="3" width="30.6640625" style="184" customWidth="1"/>
    <col min="4" max="4" width="20.88671875" style="184" customWidth="1"/>
    <col min="5" max="5" width="16.88671875" style="184" customWidth="1"/>
    <col min="6" max="6" width="22.5546875" style="184" customWidth="1"/>
    <col min="7" max="7" width="22.5546875" style="185" customWidth="1"/>
    <col min="8" max="8" width="10.109375" style="184" bestFit="1" customWidth="1"/>
    <col min="9" max="16384" width="9.109375" style="184"/>
  </cols>
  <sheetData>
    <row r="1" spans="1:8" ht="12.75" customHeight="1">
      <c r="A1" s="183"/>
      <c r="B1" s="183"/>
      <c r="C1" s="183"/>
      <c r="D1" s="183"/>
      <c r="E1" s="183"/>
      <c r="F1" s="183"/>
      <c r="G1" s="183"/>
    </row>
    <row r="2" spans="1:8" ht="12.75" customHeight="1">
      <c r="A2" s="183"/>
      <c r="B2" s="183"/>
      <c r="C2" s="183"/>
      <c r="D2" s="183"/>
      <c r="E2" s="183"/>
      <c r="F2" s="183"/>
      <c r="G2" s="183"/>
    </row>
    <row r="3" spans="1:8" ht="12.75" customHeight="1">
      <c r="A3" s="183"/>
      <c r="B3" s="183"/>
      <c r="C3" s="183"/>
      <c r="D3" s="183"/>
      <c r="E3" s="183"/>
      <c r="F3" s="183"/>
      <c r="G3" s="183"/>
    </row>
    <row r="4" spans="1:8" ht="12.75" customHeight="1">
      <c r="A4" s="183"/>
      <c r="B4" s="183"/>
      <c r="C4" s="183"/>
      <c r="D4" s="183"/>
      <c r="E4" s="183"/>
      <c r="F4" s="183"/>
      <c r="G4" s="183"/>
    </row>
    <row r="5" spans="1:8" ht="12.75" customHeight="1">
      <c r="A5" s="183"/>
      <c r="B5" s="183"/>
      <c r="C5" s="183"/>
      <c r="D5" s="183"/>
      <c r="E5" s="183"/>
      <c r="F5" s="183"/>
      <c r="G5" s="183"/>
    </row>
    <row r="6" spans="1:8" ht="11.25" customHeight="1">
      <c r="A6" s="183"/>
      <c r="B6" s="183"/>
      <c r="C6" s="183"/>
      <c r="D6" s="183"/>
      <c r="E6" s="183"/>
      <c r="F6" s="183"/>
      <c r="G6" s="183"/>
    </row>
    <row r="7" spans="1:8" ht="9.75" hidden="1" customHeight="1">
      <c r="A7" s="183"/>
      <c r="B7" s="183"/>
      <c r="C7" s="183"/>
      <c r="D7" s="183"/>
      <c r="E7" s="183"/>
      <c r="F7" s="183"/>
      <c r="G7" s="183"/>
    </row>
    <row r="8" spans="1:8" ht="9" customHeight="1"/>
    <row r="9" spans="1:8" s="186" customFormat="1" ht="20.25" customHeight="1">
      <c r="A9" s="189"/>
      <c r="B9" s="189"/>
      <c r="C9" s="189"/>
      <c r="D9" s="190"/>
      <c r="E9" s="191"/>
      <c r="F9" s="192"/>
      <c r="G9"/>
    </row>
    <row r="10" spans="1:8" ht="21" customHeight="1">
      <c r="A10" s="193" t="s">
        <v>111</v>
      </c>
      <c r="B10" s="193"/>
      <c r="C10" s="193"/>
      <c r="D10" s="193"/>
      <c r="E10" s="193"/>
      <c r="F10" s="193"/>
      <c r="G10"/>
    </row>
    <row r="11" spans="1:8" s="188" customFormat="1" ht="12.75" customHeight="1">
      <c r="A11" s="193" t="s">
        <v>112</v>
      </c>
      <c r="B11" s="193"/>
      <c r="C11" s="193"/>
      <c r="D11" s="193"/>
      <c r="E11" s="193"/>
      <c r="F11" s="193"/>
      <c r="G11"/>
      <c r="H11" s="187"/>
    </row>
    <row r="12" spans="1:8" s="188" customFormat="1" ht="12.75" customHeight="1">
      <c r="A12" s="194" t="s">
        <v>113</v>
      </c>
      <c r="B12" s="194"/>
      <c r="C12" s="194"/>
      <c r="D12" s="194"/>
      <c r="E12" s="194"/>
      <c r="F12" s="194"/>
      <c r="G12"/>
    </row>
    <row r="13" spans="1:8" s="188" customFormat="1" ht="12.75" customHeight="1">
      <c r="A13" s="195" t="s">
        <v>114</v>
      </c>
      <c r="B13" s="195"/>
      <c r="C13" s="195"/>
      <c r="D13" s="195"/>
      <c r="E13" s="195"/>
      <c r="F13" s="195"/>
      <c r="G13"/>
    </row>
    <row r="14" spans="1:8" s="188" customFormat="1" ht="12.75" customHeight="1">
      <c r="A14" s="196" t="s">
        <v>115</v>
      </c>
      <c r="B14" s="197"/>
      <c r="C14" s="197"/>
      <c r="D14" s="197"/>
      <c r="E14" s="197"/>
      <c r="F14" s="198"/>
      <c r="G14"/>
    </row>
    <row r="15" spans="1:8" s="188" customFormat="1" ht="12.75" customHeight="1">
      <c r="A15" s="196"/>
      <c r="B15" s="197"/>
      <c r="C15" s="197"/>
      <c r="D15" s="197"/>
      <c r="E15" s="197"/>
      <c r="F15" s="198"/>
      <c r="G15"/>
    </row>
    <row r="16" spans="1:8" s="188" customFormat="1" ht="46.2" customHeight="1">
      <c r="A16" s="199" t="s">
        <v>116</v>
      </c>
      <c r="B16" s="200" t="s">
        <v>117</v>
      </c>
      <c r="C16" s="199" t="s">
        <v>118</v>
      </c>
      <c r="D16" s="199" t="s">
        <v>119</v>
      </c>
      <c r="E16" s="201" t="s">
        <v>20</v>
      </c>
      <c r="F16" s="202" t="s">
        <v>120</v>
      </c>
      <c r="G16"/>
    </row>
    <row r="17" spans="1:7" ht="14.4">
      <c r="A17" s="215">
        <v>45995</v>
      </c>
      <c r="B17" s="216" t="s">
        <v>142</v>
      </c>
      <c r="C17" s="217" t="s">
        <v>143</v>
      </c>
      <c r="D17" s="218" t="s">
        <v>144</v>
      </c>
      <c r="E17" s="219">
        <v>45995</v>
      </c>
      <c r="F17" s="220">
        <v>30</v>
      </c>
      <c r="G17"/>
    </row>
    <row r="18" spans="1:7" ht="15.6">
      <c r="A18" s="221"/>
      <c r="B18" s="222"/>
      <c r="C18" s="223"/>
      <c r="D18" s="224"/>
      <c r="E18" s="225" t="s">
        <v>78</v>
      </c>
      <c r="F18" s="226">
        <f>SUM(F17:F17)</f>
        <v>30</v>
      </c>
      <c r="G18"/>
    </row>
    <row r="19" spans="1:7" ht="15.6">
      <c r="A19" s="227"/>
      <c r="B19" s="228"/>
      <c r="C19" s="175"/>
      <c r="D19" s="229"/>
      <c r="E19" s="230"/>
      <c r="F19" s="231"/>
      <c r="G19"/>
    </row>
    <row r="20" spans="1:7" s="188" customFormat="1" ht="12.75" customHeight="1">
      <c r="A20" s="227"/>
      <c r="B20" s="228"/>
      <c r="C20" s="175"/>
      <c r="D20" s="229"/>
      <c r="E20" s="230"/>
      <c r="F20" s="231"/>
      <c r="G20"/>
    </row>
    <row r="21" spans="1:7" ht="11.25" customHeight="1">
      <c r="A21" s="227"/>
      <c r="B21" s="232"/>
      <c r="C21" s="175"/>
      <c r="D21" s="229"/>
      <c r="E21" s="230"/>
      <c r="F21" s="231"/>
      <c r="G21"/>
    </row>
    <row r="22" spans="1:7" ht="14.4">
      <c r="G22"/>
    </row>
    <row r="23" spans="1:7" ht="14.4">
      <c r="G23"/>
    </row>
    <row r="24" spans="1:7" ht="11.25" customHeight="1">
      <c r="G24"/>
    </row>
    <row r="25" spans="1:7" ht="11.25" customHeight="1">
      <c r="G25"/>
    </row>
    <row r="26" spans="1:7" ht="11.25" customHeight="1">
      <c r="G26"/>
    </row>
    <row r="27" spans="1:7" ht="16.5" customHeight="1">
      <c r="G27"/>
    </row>
    <row r="28" spans="1:7" ht="20.25" customHeight="1">
      <c r="G28"/>
    </row>
    <row r="29" spans="1:7" ht="15.75" customHeight="1">
      <c r="G29"/>
    </row>
    <row r="30" spans="1:7" ht="13.5" customHeight="1">
      <c r="G30"/>
    </row>
    <row r="31" spans="1:7" ht="15" customHeight="1">
      <c r="G31"/>
    </row>
    <row r="32" spans="1:7" ht="15" customHeight="1">
      <c r="G32"/>
    </row>
    <row r="33" spans="7:7" ht="37.5" customHeight="1">
      <c r="G33"/>
    </row>
    <row r="34" spans="7:7" ht="13.5" customHeight="1">
      <c r="G34"/>
    </row>
    <row r="35" spans="7:7" ht="13.5" customHeight="1">
      <c r="G35"/>
    </row>
    <row r="36" spans="7:7" ht="13.5" customHeight="1">
      <c r="G36"/>
    </row>
    <row r="37" spans="7:7" ht="13.5" customHeight="1">
      <c r="G37"/>
    </row>
    <row r="38" spans="7:7" ht="13.5" customHeight="1">
      <c r="G38"/>
    </row>
    <row r="39" spans="7:7" ht="18.75" customHeight="1">
      <c r="G39"/>
    </row>
    <row r="40" spans="7:7" ht="13.5" customHeight="1">
      <c r="G40"/>
    </row>
    <row r="41" spans="7:7" ht="13.5" customHeight="1">
      <c r="G41"/>
    </row>
    <row r="42" spans="7:7" ht="13.5" customHeight="1">
      <c r="G42"/>
    </row>
    <row r="43" spans="7:7" ht="13.5" customHeight="1">
      <c r="G43"/>
    </row>
    <row r="44" spans="7:7" ht="13.5" customHeight="1">
      <c r="G44"/>
    </row>
    <row r="45" spans="7:7" ht="13.5" customHeight="1">
      <c r="G45"/>
    </row>
    <row r="46" spans="7:7" ht="13.5" customHeight="1">
      <c r="G46"/>
    </row>
    <row r="47" spans="7:7" ht="13.5" customHeight="1">
      <c r="G47"/>
    </row>
    <row r="48" spans="7:7" ht="13.5" customHeight="1">
      <c r="G48"/>
    </row>
    <row r="49" spans="7:7" ht="13.5" customHeight="1">
      <c r="G49"/>
    </row>
    <row r="50" spans="7:7" ht="13.5" customHeight="1">
      <c r="G50"/>
    </row>
    <row r="51" spans="7:7" ht="13.5" customHeight="1">
      <c r="G51"/>
    </row>
    <row r="52" spans="7:7" ht="13.5" customHeight="1">
      <c r="G52"/>
    </row>
    <row r="53" spans="7:7" ht="13.5" customHeight="1">
      <c r="G53"/>
    </row>
    <row r="54" spans="7:7" ht="13.5" customHeight="1">
      <c r="G54"/>
    </row>
    <row r="55" spans="7:7" ht="13.5" customHeight="1">
      <c r="G55"/>
    </row>
    <row r="56" spans="7:7" ht="13.5" customHeight="1">
      <c r="G56"/>
    </row>
    <row r="57" spans="7:7" ht="13.5" customHeight="1">
      <c r="G57"/>
    </row>
    <row r="58" spans="7:7" ht="13.5" customHeight="1">
      <c r="G58"/>
    </row>
    <row r="59" spans="7:7" ht="13.5" customHeight="1">
      <c r="G59"/>
    </row>
    <row r="60" spans="7:7" ht="13.5" customHeight="1">
      <c r="G60"/>
    </row>
    <row r="61" spans="7:7" ht="13.5" customHeight="1">
      <c r="G61"/>
    </row>
    <row r="62" spans="7:7" ht="13.5" customHeight="1">
      <c r="G62"/>
    </row>
    <row r="63" spans="7:7" ht="13.5" customHeight="1">
      <c r="G63"/>
    </row>
    <row r="64" spans="7:7" ht="13.5" customHeight="1">
      <c r="G64"/>
    </row>
    <row r="65" spans="7:7" ht="13.5" customHeight="1">
      <c r="G65"/>
    </row>
    <row r="66" spans="7:7" ht="13.5" customHeight="1">
      <c r="G66"/>
    </row>
    <row r="67" spans="7:7" ht="13.5" customHeight="1">
      <c r="G67"/>
    </row>
    <row r="68" spans="7:7" ht="24" customHeight="1">
      <c r="G68"/>
    </row>
    <row r="69" spans="7:7" ht="13.5" customHeight="1">
      <c r="G69"/>
    </row>
    <row r="70" spans="7:7" ht="11.25" customHeight="1">
      <c r="G70" s="233"/>
    </row>
    <row r="85" ht="15" customHeight="1"/>
  </sheetData>
  <autoFilter ref="A16:F18" xr:uid="{00000000-0009-0000-0000-000011000000}"/>
  <mergeCells count="7">
    <mergeCell ref="A15:F15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DEZEMBRO 25</vt:lpstr>
      <vt:lpstr>Despesas</vt:lpstr>
      <vt:lpstr>Utilidade Pública </vt:lpstr>
      <vt:lpstr>Serviços Prestados </vt:lpstr>
      <vt:lpstr>Folha de pagamento </vt:lpstr>
      <vt:lpstr>Despesas Bancárias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2026-03-12T18:17:31Z</dcterms:created>
  <dcterms:modified xsi:type="dcterms:W3CDTF">2026-03-12T18:33:59Z</dcterms:modified>
</cp:coreProperties>
</file>